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filterPrivacy="1" codeName="ThisWorkbook" defaultThemeVersion="124226"/>
  <bookViews>
    <workbookView xWindow="0" yWindow="0" windowWidth="20490" windowHeight="7530" tabRatio="965" firstSheet="1" activeTab="1"/>
  </bookViews>
  <sheets>
    <sheet name="Tablica rezultata" sheetId="1" state="hidden" r:id="rId1"/>
    <sheet name="Bjelovar" sheetId="2" r:id="rId2"/>
    <sheet name="Čakovec" sheetId="9" r:id="rId3"/>
    <sheet name="Dugo Selo" sheetId="8" r:id="rId4"/>
    <sheet name="Đakovo" sheetId="10" r:id="rId5"/>
    <sheet name="Istra 1" sheetId="11" r:id="rId6"/>
    <sheet name="Istra 2" sheetId="12" r:id="rId7"/>
    <sheet name="Karlovac" sheetId="13" r:id="rId8"/>
    <sheet name="Koprivnica" sheetId="14" r:id="rId9"/>
    <sheet name="Krk" sheetId="38" r:id="rId10"/>
    <sheet name="Metković" sheetId="15" r:id="rId11"/>
    <sheet name="Osijek" sheetId="16" r:id="rId12"/>
    <sheet name="Popovača" sheetId="17" r:id="rId13"/>
    <sheet name="Požega" sheetId="18" r:id="rId14"/>
    <sheet name="Rijeka 1" sheetId="19" r:id="rId15"/>
    <sheet name="Rijeka 2" sheetId="20" r:id="rId16"/>
    <sheet name="Sisak" sheetId="21" r:id="rId17"/>
    <sheet name="Slavonski Brod" sheetId="22" r:id="rId18"/>
    <sheet name="Split 1" sheetId="23" r:id="rId19"/>
    <sheet name="Split 2" sheetId="24" r:id="rId20"/>
    <sheet name="Šibenik" sheetId="25" r:id="rId21"/>
    <sheet name="Valpovo" sheetId="26" r:id="rId22"/>
    <sheet name="Velika Gorica" sheetId="27" r:id="rId23"/>
    <sheet name="Vinkovci" sheetId="28" r:id="rId24"/>
    <sheet name="Vukovar" sheetId="29" r:id="rId25"/>
    <sheet name="Zadar" sheetId="30" r:id="rId26"/>
    <sheet name="Zagorje 1" sheetId="31" r:id="rId27"/>
    <sheet name="Zagorje 2" sheetId="32" r:id="rId28"/>
    <sheet name="Zagreb 1" sheetId="33" r:id="rId29"/>
    <sheet name="Zagreb 2" sheetId="34" r:id="rId30"/>
    <sheet name="Zagreb 3" sheetId="35" r:id="rId31"/>
    <sheet name="Zagreb 4" sheetId="36" r:id="rId32"/>
    <sheet name="Zaprešić" sheetId="37" r:id="rId33"/>
  </sheets>
  <externalReferences>
    <externalReference r:id="rId34"/>
  </externalReferences>
  <definedNames>
    <definedName name="_xlnm._FilterDatabase" localSheetId="3" hidden="1">'Dugo Selo'!$A$1:$P$43</definedName>
    <definedName name="_xlnm._FilterDatabase" localSheetId="0" hidden="1">'Tablica rezultata'!$A$1:$O$1319</definedName>
  </definedNames>
  <calcPr calcId="171027"/>
</workbook>
</file>

<file path=xl/calcChain.xml><?xml version="1.0" encoding="utf-8"?>
<calcChain xmlns="http://schemas.openxmlformats.org/spreadsheetml/2006/main">
  <c r="G11" i="26" l="1"/>
  <c r="H11" i="26"/>
  <c r="G12" i="26"/>
  <c r="H12" i="26"/>
  <c r="G13" i="26"/>
  <c r="H13" i="26"/>
  <c r="G23" i="26"/>
  <c r="H23" i="26"/>
  <c r="G26" i="26"/>
  <c r="H26" i="26"/>
  <c r="H10" i="26"/>
  <c r="G10" i="26"/>
  <c r="A11" i="26"/>
  <c r="B11" i="26"/>
  <c r="F1315" i="1"/>
  <c r="C11" i="26" s="1"/>
  <c r="D11" i="26"/>
  <c r="E11" i="26"/>
  <c r="A12" i="26"/>
  <c r="B12" i="26"/>
  <c r="F1316" i="1"/>
  <c r="C12" i="26" s="1"/>
  <c r="D12" i="26"/>
  <c r="E12" i="26"/>
  <c r="A13" i="26"/>
  <c r="B13" i="26"/>
  <c r="F1317" i="1"/>
  <c r="C13" i="26" s="1"/>
  <c r="D13" i="26"/>
  <c r="E13" i="26"/>
  <c r="H22" i="26"/>
  <c r="G22" i="26"/>
  <c r="G14" i="26"/>
  <c r="G15" i="26"/>
  <c r="G16" i="26"/>
  <c r="A23" i="26" s="1"/>
  <c r="G17" i="26"/>
  <c r="G18" i="26"/>
  <c r="G19" i="26"/>
  <c r="G20" i="26"/>
  <c r="G21" i="26"/>
  <c r="B23" i="26"/>
  <c r="F1318" i="1"/>
  <c r="C23" i="26" s="1"/>
  <c r="D23" i="26"/>
  <c r="E23" i="26"/>
  <c r="H25" i="26"/>
  <c r="A26" i="26" s="1"/>
  <c r="G25" i="26"/>
  <c r="G24" i="26"/>
  <c r="B26" i="26"/>
  <c r="F1319" i="1"/>
  <c r="C26" i="26"/>
  <c r="D26" i="26"/>
  <c r="E26" i="26"/>
  <c r="B1315" i="1"/>
  <c r="O1315" i="1"/>
  <c r="B1316" i="1"/>
  <c r="O1316" i="1"/>
  <c r="B1317" i="1"/>
  <c r="O1317" i="1"/>
  <c r="B1318" i="1"/>
  <c r="O1318" i="1"/>
  <c r="B1319" i="1"/>
  <c r="O1319" i="1"/>
  <c r="C1315" i="1"/>
  <c r="C1316" i="1"/>
  <c r="C1317" i="1"/>
  <c r="C1318" i="1"/>
  <c r="C1319" i="1"/>
  <c r="G15" i="25"/>
  <c r="H15" i="25"/>
  <c r="G23" i="25"/>
  <c r="H23" i="25"/>
  <c r="G19" i="25"/>
  <c r="H19" i="25"/>
  <c r="G12" i="25"/>
  <c r="H12" i="25"/>
  <c r="G20" i="25"/>
  <c r="H20" i="25"/>
  <c r="G24" i="25"/>
  <c r="H24" i="25"/>
  <c r="G26" i="25"/>
  <c r="H26" i="25"/>
  <c r="G27" i="25"/>
  <c r="H27" i="25"/>
  <c r="H14" i="25"/>
  <c r="A14" i="25" s="1"/>
  <c r="A15" i="25" s="1"/>
  <c r="G14" i="25"/>
  <c r="H13" i="25"/>
  <c r="G13" i="25"/>
  <c r="G5" i="25"/>
  <c r="G6" i="25"/>
  <c r="G7" i="25"/>
  <c r="G8" i="25"/>
  <c r="G9" i="25"/>
  <c r="G10" i="25"/>
  <c r="G11" i="25"/>
  <c r="B15" i="25"/>
  <c r="F1302" i="1"/>
  <c r="C15" i="25" s="1"/>
  <c r="D15" i="25"/>
  <c r="E15" i="25"/>
  <c r="H22" i="25"/>
  <c r="G22" i="25"/>
  <c r="H21" i="25"/>
  <c r="G21" i="25"/>
  <c r="G16" i="25"/>
  <c r="G17" i="25"/>
  <c r="G18" i="25"/>
  <c r="B23" i="25"/>
  <c r="F1303" i="1"/>
  <c r="C23" i="25"/>
  <c r="D23" i="25"/>
  <c r="E23" i="25"/>
  <c r="H18" i="25"/>
  <c r="H17" i="25"/>
  <c r="A17" i="25" s="1"/>
  <c r="H16" i="25"/>
  <c r="A16" i="25"/>
  <c r="B19" i="25"/>
  <c r="F1304" i="1"/>
  <c r="C19" i="25"/>
  <c r="D19" i="25"/>
  <c r="E19" i="25"/>
  <c r="H11" i="25"/>
  <c r="A12" i="25"/>
  <c r="B12" i="25"/>
  <c r="F1305" i="1"/>
  <c r="C12" i="25" s="1"/>
  <c r="D12" i="25"/>
  <c r="E12" i="25"/>
  <c r="B20" i="25"/>
  <c r="F1306" i="1"/>
  <c r="C20" i="25" s="1"/>
  <c r="D20" i="25"/>
  <c r="E20" i="25"/>
  <c r="B24" i="25"/>
  <c r="F1307" i="1"/>
  <c r="C24" i="25" s="1"/>
  <c r="D24" i="25"/>
  <c r="E24" i="25"/>
  <c r="H25" i="25"/>
  <c r="A26" i="25" s="1"/>
  <c r="A27" i="25" s="1"/>
  <c r="G25" i="25"/>
  <c r="B26" i="25"/>
  <c r="F1308" i="1"/>
  <c r="C26" i="25" s="1"/>
  <c r="D26" i="25"/>
  <c r="E26" i="25"/>
  <c r="B27" i="25"/>
  <c r="F1309" i="1"/>
  <c r="C27" i="25"/>
  <c r="D27" i="25"/>
  <c r="E27" i="25"/>
  <c r="G65" i="25"/>
  <c r="H65" i="25"/>
  <c r="G66" i="25"/>
  <c r="H66" i="25"/>
  <c r="G75" i="25"/>
  <c r="H75" i="25"/>
  <c r="G86" i="25"/>
  <c r="H86" i="25"/>
  <c r="G68" i="25"/>
  <c r="H68" i="25"/>
  <c r="H64" i="25"/>
  <c r="G64" i="25"/>
  <c r="H63" i="25"/>
  <c r="G63" i="25"/>
  <c r="G47" i="25"/>
  <c r="G48" i="25"/>
  <c r="G49" i="25"/>
  <c r="G50" i="25"/>
  <c r="G51" i="25"/>
  <c r="G52" i="25"/>
  <c r="G53" i="25"/>
  <c r="G54" i="25"/>
  <c r="G55" i="25"/>
  <c r="G56" i="25"/>
  <c r="G57" i="25"/>
  <c r="G58" i="25"/>
  <c r="G59" i="25"/>
  <c r="G60" i="25"/>
  <c r="G61" i="25"/>
  <c r="G62" i="25"/>
  <c r="A64" i="25"/>
  <c r="A65" i="25" s="1"/>
  <c r="A66" i="25" s="1"/>
  <c r="B65" i="25"/>
  <c r="F1310" i="1"/>
  <c r="C65" i="25"/>
  <c r="D65" i="25"/>
  <c r="E65" i="25"/>
  <c r="B66" i="25"/>
  <c r="F1311" i="1"/>
  <c r="C66" i="25" s="1"/>
  <c r="D66" i="25"/>
  <c r="E66" i="25"/>
  <c r="H74" i="25"/>
  <c r="G74" i="25"/>
  <c r="G67" i="25"/>
  <c r="G69" i="25"/>
  <c r="A75" i="25" s="1"/>
  <c r="G70" i="25"/>
  <c r="G71" i="25"/>
  <c r="G72" i="25"/>
  <c r="G73" i="25"/>
  <c r="B75" i="25"/>
  <c r="F1312" i="1"/>
  <c r="C75" i="25"/>
  <c r="D75" i="25"/>
  <c r="E75" i="25"/>
  <c r="H85" i="25"/>
  <c r="G85" i="25"/>
  <c r="A86" i="25" s="1"/>
  <c r="G76" i="25"/>
  <c r="G77" i="25"/>
  <c r="G78" i="25"/>
  <c r="G79" i="25"/>
  <c r="G80" i="25"/>
  <c r="G81" i="25"/>
  <c r="G82" i="25"/>
  <c r="G83" i="25"/>
  <c r="G84" i="25"/>
  <c r="B86" i="25"/>
  <c r="F1313" i="1"/>
  <c r="C86" i="25" s="1"/>
  <c r="D86" i="25"/>
  <c r="E86" i="25"/>
  <c r="H67" i="25"/>
  <c r="B68" i="25"/>
  <c r="F1314" i="1"/>
  <c r="C68" i="25" s="1"/>
  <c r="D68" i="25"/>
  <c r="E68" i="25"/>
  <c r="B1302" i="1"/>
  <c r="O1302" i="1" s="1"/>
  <c r="B1303" i="1"/>
  <c r="O1303" i="1" s="1"/>
  <c r="B1304" i="1"/>
  <c r="O1304" i="1" s="1"/>
  <c r="B1305" i="1"/>
  <c r="O1305" i="1" s="1"/>
  <c r="B1306" i="1"/>
  <c r="O1306" i="1" s="1"/>
  <c r="B1307" i="1"/>
  <c r="O1307" i="1" s="1"/>
  <c r="B1308" i="1"/>
  <c r="O1308" i="1" s="1"/>
  <c r="B1309" i="1"/>
  <c r="O1309" i="1" s="1"/>
  <c r="B1310" i="1"/>
  <c r="O1310" i="1" s="1"/>
  <c r="B1311" i="1"/>
  <c r="O1311" i="1" s="1"/>
  <c r="B1312" i="1"/>
  <c r="O1312" i="1" s="1"/>
  <c r="B1313" i="1"/>
  <c r="O1313" i="1" s="1"/>
  <c r="B1314" i="1"/>
  <c r="O1314" i="1" s="1"/>
  <c r="C1302" i="1"/>
  <c r="C1303" i="1"/>
  <c r="C1304" i="1"/>
  <c r="C1305" i="1"/>
  <c r="C1306" i="1"/>
  <c r="C1307" i="1"/>
  <c r="C1308" i="1"/>
  <c r="C1309" i="1"/>
  <c r="C1310" i="1"/>
  <c r="C1311" i="1"/>
  <c r="C1312" i="1"/>
  <c r="C1313" i="1"/>
  <c r="C1314" i="1"/>
  <c r="G28" i="34"/>
  <c r="H28" i="34"/>
  <c r="G30" i="34"/>
  <c r="H30" i="34"/>
  <c r="G31" i="34"/>
  <c r="H31" i="34"/>
  <c r="G32" i="34"/>
  <c r="H32" i="34"/>
  <c r="G33" i="34"/>
  <c r="H33" i="34"/>
  <c r="G21" i="34"/>
  <c r="H21" i="34"/>
  <c r="A21" i="34" s="1"/>
  <c r="G22" i="34"/>
  <c r="H22" i="34"/>
  <c r="G23" i="34"/>
  <c r="H23" i="34"/>
  <c r="A23" i="34" s="1"/>
  <c r="G26" i="34"/>
  <c r="H26" i="34"/>
  <c r="H27" i="34"/>
  <c r="G27" i="34"/>
  <c r="A31" i="34" s="1"/>
  <c r="G20" i="34"/>
  <c r="G24" i="34"/>
  <c r="G25" i="34"/>
  <c r="A28" i="34"/>
  <c r="B28" i="34"/>
  <c r="F180" i="1"/>
  <c r="C28" i="34" s="1"/>
  <c r="D28" i="34"/>
  <c r="E28" i="34"/>
  <c r="H29" i="34"/>
  <c r="G29" i="34"/>
  <c r="A30" i="34"/>
  <c r="B30" i="34"/>
  <c r="F181" i="1"/>
  <c r="C30" i="34" s="1"/>
  <c r="D30" i="34"/>
  <c r="E30" i="34"/>
  <c r="B31" i="34"/>
  <c r="F182" i="1"/>
  <c r="C31" i="34" s="1"/>
  <c r="D31" i="34"/>
  <c r="E31" i="34"/>
  <c r="A32" i="34"/>
  <c r="B32" i="34"/>
  <c r="F183" i="1"/>
  <c r="C32" i="34" s="1"/>
  <c r="D32" i="34"/>
  <c r="E32" i="34"/>
  <c r="B33" i="34"/>
  <c r="F184" i="1"/>
  <c r="C33" i="34" s="1"/>
  <c r="D33" i="34"/>
  <c r="E33" i="34"/>
  <c r="H20" i="34"/>
  <c r="B21" i="34"/>
  <c r="F906" i="1"/>
  <c r="C21" i="34"/>
  <c r="D21" i="34"/>
  <c r="E21" i="34"/>
  <c r="A22" i="34"/>
  <c r="B22" i="34"/>
  <c r="F907" i="1"/>
  <c r="C22" i="34"/>
  <c r="D22" i="34"/>
  <c r="E22" i="34"/>
  <c r="B23" i="34"/>
  <c r="F908" i="1"/>
  <c r="C23" i="34"/>
  <c r="D23" i="34"/>
  <c r="E23" i="34"/>
  <c r="H25" i="34"/>
  <c r="A26" i="34"/>
  <c r="B26" i="34"/>
  <c r="F909" i="1"/>
  <c r="C26" i="34" s="1"/>
  <c r="D26" i="34"/>
  <c r="E26" i="34"/>
  <c r="E34" i="34"/>
  <c r="E29" i="34"/>
  <c r="E20" i="34"/>
  <c r="E24" i="34"/>
  <c r="E25" i="34"/>
  <c r="E27" i="34"/>
  <c r="G40" i="36"/>
  <c r="H40" i="36"/>
  <c r="G41" i="36"/>
  <c r="H41" i="36"/>
  <c r="A41" i="36" s="1"/>
  <c r="H39" i="36"/>
  <c r="A40" i="36" s="1"/>
  <c r="G39" i="36"/>
  <c r="G38" i="36"/>
  <c r="B40" i="36"/>
  <c r="F1300" i="1"/>
  <c r="C40" i="36"/>
  <c r="D40" i="36"/>
  <c r="E40" i="36"/>
  <c r="B41" i="36"/>
  <c r="F1301" i="1"/>
  <c r="C41" i="36"/>
  <c r="D41" i="36"/>
  <c r="E41" i="36"/>
  <c r="B1300" i="1"/>
  <c r="O1300" i="1"/>
  <c r="B1301" i="1"/>
  <c r="O1301" i="1"/>
  <c r="C1300" i="1"/>
  <c r="C1301" i="1"/>
  <c r="G34" i="26"/>
  <c r="H34" i="26"/>
  <c r="G33" i="26"/>
  <c r="H33" i="26"/>
  <c r="A33" i="26" s="1"/>
  <c r="G32" i="26"/>
  <c r="H32" i="26"/>
  <c r="G31" i="26"/>
  <c r="H31" i="26"/>
  <c r="A31" i="26" s="1"/>
  <c r="A32" i="26" s="1"/>
  <c r="G30" i="26"/>
  <c r="G29" i="26"/>
  <c r="G27" i="26"/>
  <c r="G28" i="26"/>
  <c r="B34" i="26"/>
  <c r="F1296" i="1"/>
  <c r="C33" i="26" s="1"/>
  <c r="F1298" i="1"/>
  <c r="C34" i="26"/>
  <c r="D34" i="26"/>
  <c r="E34" i="26"/>
  <c r="B33" i="26"/>
  <c r="F1297" i="1"/>
  <c r="C31" i="26" s="1"/>
  <c r="D33" i="26"/>
  <c r="E33" i="26"/>
  <c r="H30" i="26"/>
  <c r="B32" i="26"/>
  <c r="F1299" i="1"/>
  <c r="C32" i="26" s="1"/>
  <c r="D32" i="26"/>
  <c r="E32" i="26"/>
  <c r="B31" i="26"/>
  <c r="D31" i="26"/>
  <c r="E31" i="26"/>
  <c r="B1296" i="1"/>
  <c r="O1296" i="1" s="1"/>
  <c r="B1297" i="1"/>
  <c r="O1297" i="1" s="1"/>
  <c r="B1298" i="1"/>
  <c r="O1298" i="1" s="1"/>
  <c r="B1299" i="1"/>
  <c r="O1299" i="1" s="1"/>
  <c r="C1296" i="1"/>
  <c r="C1297" i="1"/>
  <c r="C1298" i="1"/>
  <c r="C1299" i="1"/>
  <c r="G27" i="8"/>
  <c r="H27" i="8"/>
  <c r="G24" i="8"/>
  <c r="H24" i="8"/>
  <c r="B27" i="8"/>
  <c r="F1041" i="1"/>
  <c r="C27" i="8"/>
  <c r="D27" i="8"/>
  <c r="E27" i="8"/>
  <c r="B24" i="8"/>
  <c r="F1042" i="1"/>
  <c r="C24" i="8" s="1"/>
  <c r="D24" i="8"/>
  <c r="E24" i="8"/>
  <c r="H23" i="8"/>
  <c r="A23" i="8" s="1"/>
  <c r="G23" i="8"/>
  <c r="H22" i="8"/>
  <c r="G22" i="8"/>
  <c r="G17" i="8"/>
  <c r="G18" i="8"/>
  <c r="G19" i="8"/>
  <c r="G20" i="8"/>
  <c r="G21" i="8"/>
  <c r="H26" i="8"/>
  <c r="G26" i="8"/>
  <c r="A27" i="8" s="1"/>
  <c r="G25" i="8"/>
  <c r="H11" i="8"/>
  <c r="G11" i="8"/>
  <c r="E11" i="8"/>
  <c r="D11" i="8"/>
  <c r="F772" i="1"/>
  <c r="C11" i="8"/>
  <c r="B11" i="8"/>
  <c r="H10" i="8"/>
  <c r="G10" i="8"/>
  <c r="E10" i="8"/>
  <c r="D10" i="8"/>
  <c r="F770" i="1"/>
  <c r="C10" i="8" s="1"/>
  <c r="B10" i="8"/>
  <c r="H9" i="8"/>
  <c r="G9" i="8"/>
  <c r="E9" i="8"/>
  <c r="D9" i="8"/>
  <c r="F769" i="1"/>
  <c r="C9" i="8"/>
  <c r="B9" i="8"/>
  <c r="H8" i="8"/>
  <c r="G8" i="8"/>
  <c r="E8" i="8"/>
  <c r="D8" i="8"/>
  <c r="F773" i="1"/>
  <c r="C8" i="8" s="1"/>
  <c r="B8" i="8"/>
  <c r="H7" i="8"/>
  <c r="G7" i="8"/>
  <c r="E7" i="8"/>
  <c r="D7" i="8"/>
  <c r="F771" i="1"/>
  <c r="C7" i="8"/>
  <c r="B7" i="8"/>
  <c r="H6" i="8"/>
  <c r="A6" i="8" s="1"/>
  <c r="G6" i="8"/>
  <c r="E6" i="8"/>
  <c r="D6" i="8"/>
  <c r="F768" i="1"/>
  <c r="C6" i="8" s="1"/>
  <c r="B6" i="8"/>
  <c r="H5" i="8"/>
  <c r="G5" i="8"/>
  <c r="E5" i="8"/>
  <c r="D5" i="8"/>
  <c r="F767" i="1"/>
  <c r="C5" i="8"/>
  <c r="B5" i="8"/>
  <c r="A5" i="8"/>
  <c r="G33" i="33"/>
  <c r="G48" i="33"/>
  <c r="G44" i="33"/>
  <c r="A44" i="33" s="1"/>
  <c r="G29" i="33"/>
  <c r="G38" i="33"/>
  <c r="G51" i="33"/>
  <c r="G50" i="33"/>
  <c r="G31" i="33"/>
  <c r="G32" i="33"/>
  <c r="G40" i="33"/>
  <c r="H33" i="33"/>
  <c r="H48" i="33"/>
  <c r="H44" i="33"/>
  <c r="H29" i="33"/>
  <c r="H38" i="33"/>
  <c r="A38" i="33" s="1"/>
  <c r="H51" i="33"/>
  <c r="H50" i="33"/>
  <c r="A50" i="33" s="1"/>
  <c r="H31" i="33"/>
  <c r="H32" i="33"/>
  <c r="H40" i="33"/>
  <c r="H47" i="33"/>
  <c r="A48" i="33" s="1"/>
  <c r="G47" i="33"/>
  <c r="G30" i="33"/>
  <c r="A51" i="33" s="1"/>
  <c r="G34" i="33"/>
  <c r="G35" i="33"/>
  <c r="G36" i="33"/>
  <c r="G37" i="33"/>
  <c r="G39" i="33"/>
  <c r="G41" i="33"/>
  <c r="G42" i="33"/>
  <c r="G43" i="33"/>
  <c r="G45" i="33"/>
  <c r="G46" i="33"/>
  <c r="B48" i="33"/>
  <c r="F1287" i="1"/>
  <c r="C48" i="33"/>
  <c r="D48" i="33"/>
  <c r="E48" i="33"/>
  <c r="H43" i="33"/>
  <c r="B44" i="33"/>
  <c r="F1288" i="1"/>
  <c r="C44" i="33" s="1"/>
  <c r="D44" i="33"/>
  <c r="E44" i="33"/>
  <c r="A29" i="33"/>
  <c r="B29" i="33"/>
  <c r="F1289" i="1"/>
  <c r="C29" i="33" s="1"/>
  <c r="D29" i="33"/>
  <c r="E29" i="33"/>
  <c r="H37" i="33"/>
  <c r="B38" i="33"/>
  <c r="F1290" i="1"/>
  <c r="C38" i="33"/>
  <c r="D38" i="33"/>
  <c r="E38" i="33"/>
  <c r="G49" i="33"/>
  <c r="B51" i="33"/>
  <c r="F1291" i="1"/>
  <c r="C51" i="33" s="1"/>
  <c r="D51" i="33"/>
  <c r="E51" i="33"/>
  <c r="H49" i="33"/>
  <c r="B50" i="33"/>
  <c r="F1292" i="1"/>
  <c r="C50" i="33"/>
  <c r="D50" i="33"/>
  <c r="E50" i="33"/>
  <c r="H30" i="33"/>
  <c r="A31" i="33"/>
  <c r="B31" i="33"/>
  <c r="F1293" i="1"/>
  <c r="C31" i="33" s="1"/>
  <c r="D31" i="33"/>
  <c r="E31" i="33"/>
  <c r="A32" i="33"/>
  <c r="B32" i="33"/>
  <c r="F1294" i="1"/>
  <c r="C32" i="33" s="1"/>
  <c r="D32" i="33"/>
  <c r="E32" i="33"/>
  <c r="H39" i="33"/>
  <c r="A39" i="33" s="1"/>
  <c r="B40" i="33"/>
  <c r="F1295" i="1"/>
  <c r="C40" i="33" s="1"/>
  <c r="D40" i="33"/>
  <c r="E40" i="33"/>
  <c r="E36" i="33"/>
  <c r="E35" i="33"/>
  <c r="E37" i="33"/>
  <c r="E34" i="33"/>
  <c r="E52" i="33"/>
  <c r="E54" i="33"/>
  <c r="E46" i="33"/>
  <c r="E47" i="33"/>
  <c r="E30" i="33"/>
  <c r="E39" i="33"/>
  <c r="E41" i="33"/>
  <c r="E43" i="33"/>
  <c r="E42" i="33"/>
  <c r="E49" i="33"/>
  <c r="E53" i="33"/>
  <c r="E56" i="33"/>
  <c r="E55" i="33"/>
  <c r="E45" i="33"/>
  <c r="E57" i="33"/>
  <c r="E33" i="33"/>
  <c r="B1287" i="1"/>
  <c r="O1287" i="1" s="1"/>
  <c r="B1288" i="1"/>
  <c r="O1288" i="1" s="1"/>
  <c r="B1289" i="1"/>
  <c r="O1289" i="1" s="1"/>
  <c r="B1290" i="1"/>
  <c r="O1290" i="1" s="1"/>
  <c r="B1291" i="1"/>
  <c r="O1291" i="1" s="1"/>
  <c r="B1292" i="1"/>
  <c r="O1292" i="1" s="1"/>
  <c r="B1293" i="1"/>
  <c r="O1293" i="1" s="1"/>
  <c r="B1294" i="1"/>
  <c r="O1294" i="1" s="1"/>
  <c r="B1295" i="1"/>
  <c r="O1295" i="1" s="1"/>
  <c r="C1287" i="1"/>
  <c r="C1288" i="1"/>
  <c r="C1289" i="1"/>
  <c r="C1290" i="1"/>
  <c r="C1291" i="1"/>
  <c r="C1292" i="1"/>
  <c r="C1293" i="1"/>
  <c r="C1294" i="1"/>
  <c r="C1295" i="1"/>
  <c r="G40" i="28"/>
  <c r="H40" i="28"/>
  <c r="A40" i="28" s="1"/>
  <c r="G51" i="28"/>
  <c r="H51" i="28"/>
  <c r="G52" i="28"/>
  <c r="H52" i="28"/>
  <c r="G48" i="28"/>
  <c r="H48" i="28"/>
  <c r="A48" i="28" s="1"/>
  <c r="H39" i="28"/>
  <c r="G39" i="28"/>
  <c r="G35" i="28"/>
  <c r="G36" i="28"/>
  <c r="G37" i="28"/>
  <c r="G38" i="28"/>
  <c r="G34" i="28"/>
  <c r="B40" i="28"/>
  <c r="F1283" i="1"/>
  <c r="C40" i="28" s="1"/>
  <c r="D40" i="28"/>
  <c r="E40" i="28"/>
  <c r="H50" i="28"/>
  <c r="A51" i="28" s="1"/>
  <c r="G50" i="28"/>
  <c r="G41" i="28"/>
  <c r="G42" i="28"/>
  <c r="G43" i="28"/>
  <c r="G44" i="28"/>
  <c r="G45" i="28"/>
  <c r="G46" i="28"/>
  <c r="G47" i="28"/>
  <c r="G49" i="28"/>
  <c r="B51" i="28"/>
  <c r="F1284" i="1"/>
  <c r="C51" i="28" s="1"/>
  <c r="D51" i="28"/>
  <c r="E51" i="28"/>
  <c r="A52" i="28"/>
  <c r="B52" i="28"/>
  <c r="F1285" i="1"/>
  <c r="C52" i="28"/>
  <c r="D52" i="28"/>
  <c r="E52" i="28"/>
  <c r="H47" i="28"/>
  <c r="H46" i="28"/>
  <c r="A47" i="28"/>
  <c r="B48" i="28"/>
  <c r="F1286" i="1"/>
  <c r="C48" i="28"/>
  <c r="D48" i="28"/>
  <c r="E48" i="28"/>
  <c r="G25" i="28"/>
  <c r="H25" i="28"/>
  <c r="G16" i="28"/>
  <c r="H16" i="28"/>
  <c r="G26" i="28"/>
  <c r="H26" i="28"/>
  <c r="A26" i="28" s="1"/>
  <c r="G21" i="28"/>
  <c r="H21" i="28"/>
  <c r="G24" i="28"/>
  <c r="H24" i="28"/>
  <c r="F1278" i="1"/>
  <c r="C25" i="28"/>
  <c r="D25" i="28"/>
  <c r="E25" i="28"/>
  <c r="F1279" i="1"/>
  <c r="C16" i="28"/>
  <c r="D16" i="28"/>
  <c r="E16" i="28"/>
  <c r="F1280" i="1"/>
  <c r="C26" i="28"/>
  <c r="D26" i="28"/>
  <c r="E26" i="28"/>
  <c r="F1281" i="1"/>
  <c r="C21" i="28"/>
  <c r="D21" i="28"/>
  <c r="E21" i="28"/>
  <c r="F1282" i="1"/>
  <c r="C24" i="28"/>
  <c r="D24" i="28"/>
  <c r="E24" i="28"/>
  <c r="B25" i="28"/>
  <c r="B16" i="28"/>
  <c r="B26" i="28"/>
  <c r="B21" i="28"/>
  <c r="B24" i="28"/>
  <c r="H20" i="28"/>
  <c r="G20" i="28"/>
  <c r="G10" i="28"/>
  <c r="G22" i="28"/>
  <c r="G23" i="28"/>
  <c r="G5" i="28"/>
  <c r="G6" i="28"/>
  <c r="A25" i="28" s="1"/>
  <c r="G11" i="28"/>
  <c r="G12" i="28"/>
  <c r="G14" i="28"/>
  <c r="G13" i="28"/>
  <c r="G9" i="28"/>
  <c r="G15" i="28"/>
  <c r="G28" i="28"/>
  <c r="G27" i="28"/>
  <c r="G7" i="28"/>
  <c r="G8" i="28"/>
  <c r="G17" i="28"/>
  <c r="G18" i="28"/>
  <c r="G19" i="28"/>
  <c r="H15" i="28"/>
  <c r="A16" i="28"/>
  <c r="H19" i="28"/>
  <c r="H18" i="28"/>
  <c r="H17" i="28"/>
  <c r="A17" i="28" s="1"/>
  <c r="H23" i="28"/>
  <c r="B1278" i="1"/>
  <c r="O1278" i="1" s="1"/>
  <c r="B1279" i="1"/>
  <c r="O1279" i="1"/>
  <c r="B1280" i="1"/>
  <c r="O1280" i="1" s="1"/>
  <c r="B1281" i="1"/>
  <c r="O1281" i="1"/>
  <c r="B1282" i="1"/>
  <c r="O1282" i="1" s="1"/>
  <c r="B1283" i="1"/>
  <c r="O1283" i="1"/>
  <c r="B1284" i="1"/>
  <c r="O1284" i="1" s="1"/>
  <c r="B1285" i="1"/>
  <c r="O1285" i="1"/>
  <c r="B1286" i="1"/>
  <c r="O1286" i="1" s="1"/>
  <c r="C1278" i="1"/>
  <c r="C1279" i="1"/>
  <c r="C1280" i="1"/>
  <c r="C1281" i="1"/>
  <c r="C1282" i="1"/>
  <c r="C1283" i="1"/>
  <c r="C1284" i="1"/>
  <c r="C1285" i="1"/>
  <c r="C1286" i="1"/>
  <c r="H50" i="23"/>
  <c r="H53" i="23"/>
  <c r="H40" i="23"/>
  <c r="H54" i="23"/>
  <c r="H28" i="23"/>
  <c r="H27" i="23"/>
  <c r="G27" i="23"/>
  <c r="G28" i="23"/>
  <c r="G54" i="23"/>
  <c r="G40" i="23"/>
  <c r="G53" i="23"/>
  <c r="E27" i="23"/>
  <c r="E28" i="23"/>
  <c r="E54" i="23"/>
  <c r="E40" i="23"/>
  <c r="E53" i="23"/>
  <c r="D27" i="23"/>
  <c r="D28" i="23"/>
  <c r="D54" i="23"/>
  <c r="D40" i="23"/>
  <c r="D53" i="23"/>
  <c r="F1277" i="1"/>
  <c r="C27" i="23" s="1"/>
  <c r="F1276" i="1"/>
  <c r="C28" i="23"/>
  <c r="F1275" i="1"/>
  <c r="C54" i="23" s="1"/>
  <c r="F1274" i="1"/>
  <c r="C40" i="23"/>
  <c r="F1273" i="1"/>
  <c r="C53" i="23" s="1"/>
  <c r="B27" i="23"/>
  <c r="B28" i="23"/>
  <c r="B54" i="23"/>
  <c r="B40" i="23"/>
  <c r="B53" i="23"/>
  <c r="H52" i="23"/>
  <c r="G52" i="23"/>
  <c r="G18" i="23"/>
  <c r="G19" i="23"/>
  <c r="G20" i="23"/>
  <c r="G21" i="23"/>
  <c r="A27" i="23" s="1"/>
  <c r="G22" i="23"/>
  <c r="G23" i="23"/>
  <c r="G24" i="23"/>
  <c r="G25" i="23"/>
  <c r="G26" i="23"/>
  <c r="G29" i="23"/>
  <c r="G30" i="23"/>
  <c r="G31" i="23"/>
  <c r="G32" i="23"/>
  <c r="G33" i="23"/>
  <c r="G34" i="23"/>
  <c r="G35" i="23"/>
  <c r="G36" i="23"/>
  <c r="G37" i="23"/>
  <c r="G38" i="23"/>
  <c r="G39" i="23"/>
  <c r="A40" i="23" s="1"/>
  <c r="G41" i="23"/>
  <c r="G42" i="23"/>
  <c r="G43" i="23"/>
  <c r="G44" i="23"/>
  <c r="A54" i="23" s="1"/>
  <c r="G45" i="23"/>
  <c r="G46" i="23"/>
  <c r="G47" i="23"/>
  <c r="G48" i="23"/>
  <c r="G49" i="23"/>
  <c r="G50" i="23"/>
  <c r="G51" i="23"/>
  <c r="A53" i="23"/>
  <c r="H39" i="23"/>
  <c r="A28" i="23"/>
  <c r="H26" i="23"/>
  <c r="G56" i="23"/>
  <c r="G58" i="23"/>
  <c r="G57" i="23"/>
  <c r="G55" i="23"/>
  <c r="C1273" i="1"/>
  <c r="C1274" i="1"/>
  <c r="C1275" i="1"/>
  <c r="C1276" i="1"/>
  <c r="C1277" i="1"/>
  <c r="B1273" i="1"/>
  <c r="O1273" i="1" s="1"/>
  <c r="B1274" i="1"/>
  <c r="B1275" i="1"/>
  <c r="B1276" i="1"/>
  <c r="B1277" i="1"/>
  <c r="O1277" i="1" s="1"/>
  <c r="O1274" i="1"/>
  <c r="O1275" i="1"/>
  <c r="O1276" i="1"/>
  <c r="H20" i="31"/>
  <c r="H19" i="31"/>
  <c r="A19" i="31" s="1"/>
  <c r="G20" i="31"/>
  <c r="G19" i="31"/>
  <c r="H21" i="31"/>
  <c r="G21" i="31"/>
  <c r="H22" i="31"/>
  <c r="A22" i="31" s="1"/>
  <c r="G22" i="31"/>
  <c r="A28" i="31" s="1"/>
  <c r="H23" i="31"/>
  <c r="G23" i="31"/>
  <c r="A23" i="31"/>
  <c r="A24" i="31" s="1"/>
  <c r="H24" i="31"/>
  <c r="G24" i="31"/>
  <c r="H25" i="31"/>
  <c r="A25" i="31" s="1"/>
  <c r="G25" i="31"/>
  <c r="H26" i="31"/>
  <c r="A26" i="31" s="1"/>
  <c r="A27" i="31" s="1"/>
  <c r="G26" i="31"/>
  <c r="A32" i="31" s="1"/>
  <c r="H27" i="31"/>
  <c r="G27" i="31"/>
  <c r="H28" i="31"/>
  <c r="G28" i="31"/>
  <c r="H29" i="31"/>
  <c r="A29" i="31" s="1"/>
  <c r="G29" i="31"/>
  <c r="H30" i="31"/>
  <c r="A30" i="31" s="1"/>
  <c r="G30" i="31"/>
  <c r="H31" i="31"/>
  <c r="G31" i="31"/>
  <c r="A31" i="31"/>
  <c r="H32" i="31"/>
  <c r="G32" i="31"/>
  <c r="H33" i="31"/>
  <c r="G33" i="31"/>
  <c r="H34" i="31"/>
  <c r="A35" i="31" s="1"/>
  <c r="G34" i="31"/>
  <c r="H35" i="31"/>
  <c r="G35" i="31"/>
  <c r="H36" i="31"/>
  <c r="G36" i="31"/>
  <c r="A36" i="31"/>
  <c r="H37" i="31"/>
  <c r="A37" i="31" s="1"/>
  <c r="G37" i="31"/>
  <c r="H38" i="31"/>
  <c r="A38" i="31" s="1"/>
  <c r="G38" i="31"/>
  <c r="H39" i="31"/>
  <c r="G39" i="31"/>
  <c r="A39" i="31"/>
  <c r="H40" i="31"/>
  <c r="G40" i="31"/>
  <c r="A40" i="31"/>
  <c r="H41" i="31"/>
  <c r="A41" i="31" s="1"/>
  <c r="G41" i="31"/>
  <c r="H42" i="31"/>
  <c r="A42" i="31" s="1"/>
  <c r="G42" i="31"/>
  <c r="A44" i="31" s="1"/>
  <c r="H43" i="31"/>
  <c r="G43" i="31"/>
  <c r="A43" i="31"/>
  <c r="H44" i="31"/>
  <c r="G44" i="31"/>
  <c r="H45" i="31"/>
  <c r="A45" i="31" s="1"/>
  <c r="G45" i="31"/>
  <c r="H32" i="16"/>
  <c r="H30" i="16"/>
  <c r="A30" i="16" s="1"/>
  <c r="H26" i="16"/>
  <c r="G32" i="16"/>
  <c r="G30" i="16"/>
  <c r="G26" i="16"/>
  <c r="E32" i="16"/>
  <c r="E30" i="16"/>
  <c r="E26" i="16"/>
  <c r="D32" i="16"/>
  <c r="D30" i="16"/>
  <c r="D26" i="16"/>
  <c r="F1270" i="1"/>
  <c r="C32" i="16"/>
  <c r="F1271" i="1"/>
  <c r="C30" i="16"/>
  <c r="F1272" i="1"/>
  <c r="C26" i="16"/>
  <c r="B32" i="16"/>
  <c r="B30" i="16"/>
  <c r="B26" i="16"/>
  <c r="H31" i="16"/>
  <c r="G31" i="16"/>
  <c r="G19" i="16"/>
  <c r="G20" i="16"/>
  <c r="G21" i="16"/>
  <c r="G22" i="16"/>
  <c r="G23" i="16"/>
  <c r="G24" i="16"/>
  <c r="G25" i="16"/>
  <c r="G27" i="16"/>
  <c r="G28" i="16"/>
  <c r="G29" i="16"/>
  <c r="H22" i="16"/>
  <c r="G33" i="16"/>
  <c r="G34" i="16"/>
  <c r="G35" i="16"/>
  <c r="A32" i="16"/>
  <c r="H29" i="16"/>
  <c r="H25" i="16"/>
  <c r="A26" i="16"/>
  <c r="B1270" i="1"/>
  <c r="O1270" i="1"/>
  <c r="B1271" i="1"/>
  <c r="O1271" i="1"/>
  <c r="B1272" i="1"/>
  <c r="O1272" i="1"/>
  <c r="C1270" i="1"/>
  <c r="C1271" i="1"/>
  <c r="C1272" i="1"/>
  <c r="H25" i="35"/>
  <c r="H14" i="35"/>
  <c r="H37" i="35"/>
  <c r="H36" i="35"/>
  <c r="G25" i="35"/>
  <c r="G14" i="35"/>
  <c r="G37" i="35"/>
  <c r="G36" i="35"/>
  <c r="E25" i="35"/>
  <c r="E14" i="35"/>
  <c r="E37" i="35"/>
  <c r="E36" i="35"/>
  <c r="D25" i="35"/>
  <c r="D14" i="35"/>
  <c r="D37" i="35"/>
  <c r="D36" i="35"/>
  <c r="B25" i="35"/>
  <c r="B14" i="35"/>
  <c r="B37" i="35"/>
  <c r="B36" i="35"/>
  <c r="F1266" i="1"/>
  <c r="C25" i="35"/>
  <c r="F1267" i="1"/>
  <c r="C14" i="35" s="1"/>
  <c r="F1268" i="1"/>
  <c r="C37" i="35"/>
  <c r="F1269" i="1"/>
  <c r="C36" i="35" s="1"/>
  <c r="C1266" i="1"/>
  <c r="C1267" i="1"/>
  <c r="C1268" i="1"/>
  <c r="C1269" i="1"/>
  <c r="B1266" i="1"/>
  <c r="O1266" i="1"/>
  <c r="B1267" i="1"/>
  <c r="O1267" i="1" s="1"/>
  <c r="B1268" i="1"/>
  <c r="O1268" i="1"/>
  <c r="B1269" i="1"/>
  <c r="O1269" i="1" s="1"/>
  <c r="H49" i="29"/>
  <c r="H50" i="29"/>
  <c r="H48" i="29"/>
  <c r="H52" i="29"/>
  <c r="H51" i="29"/>
  <c r="H53" i="29"/>
  <c r="H55" i="29"/>
  <c r="H54" i="29"/>
  <c r="G49" i="29"/>
  <c r="G50" i="29"/>
  <c r="G48" i="29"/>
  <c r="G52" i="29"/>
  <c r="G51" i="29"/>
  <c r="G53" i="29"/>
  <c r="G55" i="29"/>
  <c r="G54" i="29"/>
  <c r="E49" i="29"/>
  <c r="E50" i="29"/>
  <c r="E48" i="29"/>
  <c r="E52" i="29"/>
  <c r="E51" i="29"/>
  <c r="E53" i="29"/>
  <c r="E55" i="29"/>
  <c r="E54" i="29"/>
  <c r="D49" i="29"/>
  <c r="D50" i="29"/>
  <c r="D48" i="29"/>
  <c r="D52" i="29"/>
  <c r="D51" i="29"/>
  <c r="D53" i="29"/>
  <c r="D55" i="29"/>
  <c r="D54" i="29"/>
  <c r="B49" i="29"/>
  <c r="B50" i="29"/>
  <c r="B48" i="29"/>
  <c r="B52" i="29"/>
  <c r="B51" i="29"/>
  <c r="B53" i="29"/>
  <c r="B55" i="29"/>
  <c r="B54" i="29"/>
  <c r="F1258" i="1"/>
  <c r="C49" i="29"/>
  <c r="F1259" i="1"/>
  <c r="C50" i="29" s="1"/>
  <c r="F1260" i="1"/>
  <c r="C48" i="29"/>
  <c r="F1261" i="1"/>
  <c r="C52" i="29" s="1"/>
  <c r="F1262" i="1"/>
  <c r="C51" i="29"/>
  <c r="F1263" i="1"/>
  <c r="C53" i="29" s="1"/>
  <c r="F1264" i="1"/>
  <c r="C55" i="29"/>
  <c r="F1265" i="1"/>
  <c r="C54" i="29" s="1"/>
  <c r="C1258" i="1"/>
  <c r="C1259" i="1"/>
  <c r="C1260" i="1"/>
  <c r="C1261" i="1"/>
  <c r="C1262" i="1"/>
  <c r="C1263" i="1"/>
  <c r="C1264" i="1"/>
  <c r="C1265" i="1"/>
  <c r="B1258" i="1"/>
  <c r="O1258" i="1"/>
  <c r="B1259" i="1"/>
  <c r="O1259" i="1" s="1"/>
  <c r="B1260" i="1"/>
  <c r="O1260" i="1"/>
  <c r="B1261" i="1"/>
  <c r="O1261" i="1" s="1"/>
  <c r="B1262" i="1"/>
  <c r="O1262" i="1"/>
  <c r="B1263" i="1"/>
  <c r="O1263" i="1" s="1"/>
  <c r="B1264" i="1"/>
  <c r="O1264" i="1"/>
  <c r="B1265" i="1"/>
  <c r="O1265" i="1" s="1"/>
  <c r="F1250" i="1"/>
  <c r="F1251" i="1"/>
  <c r="F1252" i="1"/>
  <c r="F1253" i="1"/>
  <c r="F1254" i="1"/>
  <c r="F1255" i="1"/>
  <c r="F1256" i="1"/>
  <c r="F1257" i="1"/>
  <c r="C1250" i="1"/>
  <c r="C1251" i="1"/>
  <c r="C1252" i="1"/>
  <c r="C1253" i="1"/>
  <c r="C1254" i="1"/>
  <c r="C1255" i="1"/>
  <c r="C1256" i="1"/>
  <c r="C1257" i="1"/>
  <c r="B1250" i="1"/>
  <c r="O1250" i="1"/>
  <c r="B1251" i="1"/>
  <c r="O1251" i="1" s="1"/>
  <c r="B1252" i="1"/>
  <c r="O1252" i="1"/>
  <c r="B1253" i="1"/>
  <c r="O1253" i="1" s="1"/>
  <c r="B1254" i="1"/>
  <c r="O1254" i="1"/>
  <c r="B1255" i="1"/>
  <c r="O1255" i="1" s="1"/>
  <c r="B1256" i="1"/>
  <c r="O1256" i="1"/>
  <c r="B1257" i="1"/>
  <c r="O1257" i="1" s="1"/>
  <c r="F1246" i="1"/>
  <c r="F1247" i="1"/>
  <c r="F1248" i="1"/>
  <c r="F1249" i="1"/>
  <c r="C1246" i="1"/>
  <c r="C1247" i="1"/>
  <c r="C1248" i="1"/>
  <c r="C1249" i="1"/>
  <c r="B1246" i="1"/>
  <c r="O1246" i="1"/>
  <c r="B1247" i="1"/>
  <c r="O1247" i="1" s="1"/>
  <c r="B1248" i="1"/>
  <c r="O1248" i="1"/>
  <c r="B1249" i="1"/>
  <c r="O1249" i="1" s="1"/>
  <c r="E9" i="2"/>
  <c r="E14" i="2"/>
  <c r="E6" i="2"/>
  <c r="E15" i="2"/>
  <c r="E11" i="2"/>
  <c r="E7" i="2"/>
  <c r="E5" i="2"/>
  <c r="E10" i="2"/>
  <c r="E8" i="2"/>
  <c r="E13" i="2"/>
  <c r="E19" i="2"/>
  <c r="E18" i="2"/>
  <c r="E12" i="2"/>
  <c r="E17" i="2"/>
  <c r="E16" i="2"/>
  <c r="B19" i="8"/>
  <c r="D19" i="8"/>
  <c r="E19" i="8"/>
  <c r="H19" i="8"/>
  <c r="H13" i="38"/>
  <c r="G13" i="38"/>
  <c r="E13" i="38"/>
  <c r="D13" i="38"/>
  <c r="B13" i="38"/>
  <c r="H26" i="38"/>
  <c r="G26" i="38"/>
  <c r="E26" i="38"/>
  <c r="D26" i="38"/>
  <c r="B26" i="38"/>
  <c r="H25" i="38"/>
  <c r="G25" i="38"/>
  <c r="E25" i="38"/>
  <c r="D25" i="38"/>
  <c r="B25" i="38"/>
  <c r="H24" i="38"/>
  <c r="G24" i="38"/>
  <c r="E24" i="38"/>
  <c r="D24" i="38"/>
  <c r="B24" i="38"/>
  <c r="H15" i="38"/>
  <c r="G15" i="38"/>
  <c r="E15" i="38"/>
  <c r="D15" i="38"/>
  <c r="B15" i="38"/>
  <c r="H14" i="38"/>
  <c r="G14" i="38"/>
  <c r="E14" i="38"/>
  <c r="D14" i="38"/>
  <c r="B14" i="38"/>
  <c r="H16" i="38"/>
  <c r="G16" i="38"/>
  <c r="E16" i="38"/>
  <c r="D16" i="38"/>
  <c r="B16" i="38"/>
  <c r="H18" i="38"/>
  <c r="G18" i="38"/>
  <c r="E18" i="38"/>
  <c r="D18" i="38"/>
  <c r="B18" i="38"/>
  <c r="H17" i="38"/>
  <c r="G17" i="38"/>
  <c r="E17" i="38"/>
  <c r="D17" i="38"/>
  <c r="B17" i="38"/>
  <c r="H11" i="38"/>
  <c r="G11" i="38"/>
  <c r="E11" i="38"/>
  <c r="D11" i="38"/>
  <c r="B11" i="38"/>
  <c r="H10" i="38"/>
  <c r="G10" i="38"/>
  <c r="E10" i="38"/>
  <c r="D10" i="38"/>
  <c r="B10" i="38"/>
  <c r="H9" i="38"/>
  <c r="G9" i="38"/>
  <c r="E9" i="38"/>
  <c r="D9" i="38"/>
  <c r="B9" i="38"/>
  <c r="H8" i="38"/>
  <c r="G8" i="38"/>
  <c r="E8" i="38"/>
  <c r="D8" i="38"/>
  <c r="B8" i="38"/>
  <c r="H7" i="38"/>
  <c r="G7" i="38"/>
  <c r="E7" i="38"/>
  <c r="D7" i="38"/>
  <c r="B7" i="38"/>
  <c r="H6" i="38"/>
  <c r="G6" i="38"/>
  <c r="E6" i="38"/>
  <c r="D6" i="38"/>
  <c r="B6" i="38"/>
  <c r="H5" i="38"/>
  <c r="G5" i="38"/>
  <c r="E5" i="38"/>
  <c r="D5" i="38"/>
  <c r="B5" i="38"/>
  <c r="H12" i="38"/>
  <c r="G12" i="38"/>
  <c r="E12" i="38"/>
  <c r="D12" i="38"/>
  <c r="B12" i="38"/>
  <c r="H5" i="37"/>
  <c r="G5" i="37"/>
  <c r="E5" i="37"/>
  <c r="D5" i="37"/>
  <c r="B5" i="37"/>
  <c r="H44" i="36"/>
  <c r="G44" i="36"/>
  <c r="E44" i="36"/>
  <c r="D44" i="36"/>
  <c r="B44" i="36"/>
  <c r="H49" i="36"/>
  <c r="G49" i="36"/>
  <c r="E49" i="36"/>
  <c r="D49" i="36"/>
  <c r="B49" i="36"/>
  <c r="H48" i="36"/>
  <c r="G48" i="36"/>
  <c r="E48" i="36"/>
  <c r="D48" i="36"/>
  <c r="B48" i="36"/>
  <c r="H43" i="36"/>
  <c r="G43" i="36"/>
  <c r="E43" i="36"/>
  <c r="D43" i="36"/>
  <c r="B43" i="36"/>
  <c r="H38" i="36"/>
  <c r="E38" i="36"/>
  <c r="D38" i="36"/>
  <c r="B38" i="36"/>
  <c r="H51" i="36"/>
  <c r="G51" i="36"/>
  <c r="E51" i="36"/>
  <c r="D51" i="36"/>
  <c r="B51" i="36"/>
  <c r="E39" i="36"/>
  <c r="D39" i="36"/>
  <c r="B39" i="36"/>
  <c r="H42" i="36"/>
  <c r="G42" i="36"/>
  <c r="E42" i="36"/>
  <c r="D42" i="36"/>
  <c r="B42" i="36"/>
  <c r="H45" i="36"/>
  <c r="G45" i="36"/>
  <c r="E45" i="36"/>
  <c r="D45" i="36"/>
  <c r="B45" i="36"/>
  <c r="H47" i="36"/>
  <c r="G47" i="36"/>
  <c r="E47" i="36"/>
  <c r="D47" i="36"/>
  <c r="B47" i="36"/>
  <c r="H50" i="36"/>
  <c r="G50" i="36"/>
  <c r="E50" i="36"/>
  <c r="D50" i="36"/>
  <c r="B50" i="36"/>
  <c r="H46" i="36"/>
  <c r="G46" i="36"/>
  <c r="E46" i="36"/>
  <c r="D46" i="36"/>
  <c r="B46" i="36"/>
  <c r="H30" i="36"/>
  <c r="G30" i="36"/>
  <c r="E30" i="36"/>
  <c r="D30" i="36"/>
  <c r="B30" i="36"/>
  <c r="H17" i="36"/>
  <c r="G17" i="36"/>
  <c r="E17" i="36"/>
  <c r="D17" i="36"/>
  <c r="B17" i="36"/>
  <c r="H11" i="36"/>
  <c r="G11" i="36"/>
  <c r="E11" i="36"/>
  <c r="D11" i="36"/>
  <c r="B11" i="36"/>
  <c r="H18" i="36"/>
  <c r="G18" i="36"/>
  <c r="E18" i="36"/>
  <c r="D18" i="36"/>
  <c r="B18" i="36"/>
  <c r="H32" i="36"/>
  <c r="G32" i="36"/>
  <c r="E32" i="36"/>
  <c r="D32" i="36"/>
  <c r="B32" i="36"/>
  <c r="H31" i="36"/>
  <c r="G31" i="36"/>
  <c r="E31" i="36"/>
  <c r="D31" i="36"/>
  <c r="B31" i="36"/>
  <c r="H12" i="36"/>
  <c r="G12" i="36"/>
  <c r="E12" i="36"/>
  <c r="D12" i="36"/>
  <c r="B12" i="36"/>
  <c r="H29" i="36"/>
  <c r="G29" i="36"/>
  <c r="E29" i="36"/>
  <c r="D29" i="36"/>
  <c r="B29" i="36"/>
  <c r="H16" i="36"/>
  <c r="G16" i="36"/>
  <c r="E16" i="36"/>
  <c r="D16" i="36"/>
  <c r="B16" i="36"/>
  <c r="H21" i="36"/>
  <c r="G21" i="36"/>
  <c r="E21" i="36"/>
  <c r="D21" i="36"/>
  <c r="B21" i="36"/>
  <c r="H15" i="36"/>
  <c r="G15" i="36"/>
  <c r="E15" i="36"/>
  <c r="D15" i="36"/>
  <c r="B15" i="36"/>
  <c r="H14" i="36"/>
  <c r="G14" i="36"/>
  <c r="E14" i="36"/>
  <c r="D14" i="36"/>
  <c r="B14" i="36"/>
  <c r="H13" i="36"/>
  <c r="G13" i="36"/>
  <c r="E13" i="36"/>
  <c r="D13" i="36"/>
  <c r="B13" i="36"/>
  <c r="H6" i="36"/>
  <c r="G6" i="36"/>
  <c r="E6" i="36"/>
  <c r="D6" i="36"/>
  <c r="B6" i="36"/>
  <c r="H5" i="36"/>
  <c r="G5" i="36"/>
  <c r="E5" i="36"/>
  <c r="D5" i="36"/>
  <c r="B5" i="36"/>
  <c r="H9" i="36"/>
  <c r="G9" i="36"/>
  <c r="E9" i="36"/>
  <c r="D9" i="36"/>
  <c r="B9" i="36"/>
  <c r="H7" i="36"/>
  <c r="G7" i="36"/>
  <c r="E7" i="36"/>
  <c r="D7" i="36"/>
  <c r="B7" i="36"/>
  <c r="H8" i="36"/>
  <c r="G8" i="36"/>
  <c r="E8" i="36"/>
  <c r="D8" i="36"/>
  <c r="B8" i="36"/>
  <c r="H10" i="36"/>
  <c r="G10" i="36"/>
  <c r="E10" i="36"/>
  <c r="D10" i="36"/>
  <c r="B10" i="36"/>
  <c r="H26" i="36"/>
  <c r="G26" i="36"/>
  <c r="E26" i="36"/>
  <c r="D26" i="36"/>
  <c r="B26" i="36"/>
  <c r="H27" i="36"/>
  <c r="G27" i="36"/>
  <c r="E27" i="36"/>
  <c r="D27" i="36"/>
  <c r="B27" i="36"/>
  <c r="H28" i="36"/>
  <c r="G28" i="36"/>
  <c r="E28" i="36"/>
  <c r="D28" i="36"/>
  <c r="B28" i="36"/>
  <c r="H19" i="36"/>
  <c r="G19" i="36"/>
  <c r="E19" i="36"/>
  <c r="D19" i="36"/>
  <c r="B19" i="36"/>
  <c r="H20" i="36"/>
  <c r="G20" i="36"/>
  <c r="E20" i="36"/>
  <c r="D20" i="36"/>
  <c r="B20" i="36"/>
  <c r="H25" i="36"/>
  <c r="G25" i="36"/>
  <c r="E25" i="36"/>
  <c r="D25" i="36"/>
  <c r="B25" i="36"/>
  <c r="H24" i="36"/>
  <c r="G24" i="36"/>
  <c r="E24" i="36"/>
  <c r="D24" i="36"/>
  <c r="B24" i="36"/>
  <c r="H23" i="36"/>
  <c r="G23" i="36"/>
  <c r="E23" i="36"/>
  <c r="D23" i="36"/>
  <c r="B23" i="36"/>
  <c r="H22" i="36"/>
  <c r="G22" i="36"/>
  <c r="E22" i="36"/>
  <c r="D22" i="36"/>
  <c r="B22" i="36"/>
  <c r="H47" i="35"/>
  <c r="G47" i="35"/>
  <c r="E47" i="35"/>
  <c r="D47" i="35"/>
  <c r="B47" i="35"/>
  <c r="H54" i="35"/>
  <c r="G54" i="35"/>
  <c r="E54" i="35"/>
  <c r="D54" i="35"/>
  <c r="B54" i="35"/>
  <c r="H53" i="35"/>
  <c r="G53" i="35"/>
  <c r="E53" i="35"/>
  <c r="D53" i="35"/>
  <c r="B53" i="35"/>
  <c r="H52" i="35"/>
  <c r="G52" i="35"/>
  <c r="E52" i="35"/>
  <c r="D52" i="35"/>
  <c r="B52" i="35"/>
  <c r="H72" i="35"/>
  <c r="G72" i="35"/>
  <c r="E72" i="35"/>
  <c r="D72" i="35"/>
  <c r="B72" i="35"/>
  <c r="H75" i="35"/>
  <c r="G75" i="35"/>
  <c r="E75" i="35"/>
  <c r="D75" i="35"/>
  <c r="B75" i="35"/>
  <c r="H76" i="35"/>
  <c r="G76" i="35"/>
  <c r="E76" i="35"/>
  <c r="D76" i="35"/>
  <c r="B76" i="35"/>
  <c r="H49" i="35"/>
  <c r="G49" i="35"/>
  <c r="E49" i="35"/>
  <c r="D49" i="35"/>
  <c r="B49" i="35"/>
  <c r="H65" i="35"/>
  <c r="G65" i="35"/>
  <c r="E65" i="35"/>
  <c r="D65" i="35"/>
  <c r="B65" i="35"/>
  <c r="H74" i="35"/>
  <c r="G74" i="35"/>
  <c r="E74" i="35"/>
  <c r="D74" i="35"/>
  <c r="B74" i="35"/>
  <c r="H60" i="35"/>
  <c r="G60" i="35"/>
  <c r="E60" i="35"/>
  <c r="D60" i="35"/>
  <c r="B60" i="35"/>
  <c r="H46" i="35"/>
  <c r="G46" i="35"/>
  <c r="E46" i="35"/>
  <c r="D46" i="35"/>
  <c r="B46" i="35"/>
  <c r="H68" i="35"/>
  <c r="G68" i="35"/>
  <c r="E68" i="35"/>
  <c r="D68" i="35"/>
  <c r="B68" i="35"/>
  <c r="H70" i="35"/>
  <c r="G70" i="35"/>
  <c r="E70" i="35"/>
  <c r="D70" i="35"/>
  <c r="B70" i="35"/>
  <c r="H62" i="35"/>
  <c r="G62" i="35"/>
  <c r="E62" i="35"/>
  <c r="D62" i="35"/>
  <c r="B62" i="35"/>
  <c r="H63" i="35"/>
  <c r="G63" i="35"/>
  <c r="E63" i="35"/>
  <c r="D63" i="35"/>
  <c r="B63" i="35"/>
  <c r="H73" i="35"/>
  <c r="G73" i="35"/>
  <c r="E73" i="35"/>
  <c r="D73" i="35"/>
  <c r="B73" i="35"/>
  <c r="H79" i="35"/>
  <c r="G79" i="35"/>
  <c r="E79" i="35"/>
  <c r="D79" i="35"/>
  <c r="B79" i="35"/>
  <c r="H77" i="35"/>
  <c r="G77" i="35"/>
  <c r="E77" i="35"/>
  <c r="D77" i="35"/>
  <c r="B77" i="35"/>
  <c r="H78" i="35"/>
  <c r="G78" i="35"/>
  <c r="E78" i="35"/>
  <c r="D78" i="35"/>
  <c r="B78" i="35"/>
  <c r="H57" i="35"/>
  <c r="G57" i="35"/>
  <c r="E57" i="35"/>
  <c r="D57" i="35"/>
  <c r="B57" i="35"/>
  <c r="H58" i="35"/>
  <c r="G58" i="35"/>
  <c r="E58" i="35"/>
  <c r="D58" i="35"/>
  <c r="B58" i="35"/>
  <c r="H61" i="35"/>
  <c r="G61" i="35"/>
  <c r="E61" i="35"/>
  <c r="D61" i="35"/>
  <c r="B61" i="35"/>
  <c r="H59" i="35"/>
  <c r="G59" i="35"/>
  <c r="E59" i="35"/>
  <c r="D59" i="35"/>
  <c r="B59" i="35"/>
  <c r="H50" i="35"/>
  <c r="G50" i="35"/>
  <c r="E50" i="35"/>
  <c r="D50" i="35"/>
  <c r="B50" i="35"/>
  <c r="H43" i="35"/>
  <c r="G43" i="35"/>
  <c r="E43" i="35"/>
  <c r="D43" i="35"/>
  <c r="B43" i="35"/>
  <c r="H67" i="35"/>
  <c r="G67" i="35"/>
  <c r="E67" i="35"/>
  <c r="D67" i="35"/>
  <c r="B67" i="35"/>
  <c r="H69" i="35"/>
  <c r="G69" i="35"/>
  <c r="E69" i="35"/>
  <c r="D69" i="35"/>
  <c r="B69" i="35"/>
  <c r="H48" i="35"/>
  <c r="G48" i="35"/>
  <c r="E48" i="35"/>
  <c r="D48" i="35"/>
  <c r="B48" i="35"/>
  <c r="H71" i="35"/>
  <c r="G71" i="35"/>
  <c r="E71" i="35"/>
  <c r="D71" i="35"/>
  <c r="B71" i="35"/>
  <c r="H66" i="35"/>
  <c r="G66" i="35"/>
  <c r="E66" i="35"/>
  <c r="D66" i="35"/>
  <c r="B66" i="35"/>
  <c r="H55" i="35"/>
  <c r="G55" i="35"/>
  <c r="E55" i="35"/>
  <c r="D55" i="35"/>
  <c r="B55" i="35"/>
  <c r="H56" i="35"/>
  <c r="G56" i="35"/>
  <c r="E56" i="35"/>
  <c r="D56" i="35"/>
  <c r="B56" i="35"/>
  <c r="H44" i="35"/>
  <c r="G44" i="35"/>
  <c r="E44" i="35"/>
  <c r="D44" i="35"/>
  <c r="B44" i="35"/>
  <c r="H45" i="35"/>
  <c r="G45" i="35"/>
  <c r="E45" i="35"/>
  <c r="D45" i="35"/>
  <c r="B45" i="35"/>
  <c r="H51" i="35"/>
  <c r="G51" i="35"/>
  <c r="E51" i="35"/>
  <c r="D51" i="35"/>
  <c r="B51" i="35"/>
  <c r="H64" i="35"/>
  <c r="G64" i="35"/>
  <c r="E64" i="35"/>
  <c r="D64" i="35"/>
  <c r="B64" i="35"/>
  <c r="H31" i="35"/>
  <c r="G31" i="35"/>
  <c r="E31" i="35"/>
  <c r="D31" i="35"/>
  <c r="B31" i="35"/>
  <c r="H22" i="35"/>
  <c r="G22" i="35"/>
  <c r="E22" i="35"/>
  <c r="D22" i="35"/>
  <c r="B22" i="35"/>
  <c r="H32" i="35"/>
  <c r="G32" i="35"/>
  <c r="E32" i="35"/>
  <c r="D32" i="35"/>
  <c r="B32" i="35"/>
  <c r="H27" i="35"/>
  <c r="G27" i="35"/>
  <c r="E27" i="35"/>
  <c r="D27" i="35"/>
  <c r="B27" i="35"/>
  <c r="H28" i="35"/>
  <c r="G28" i="35"/>
  <c r="E28" i="35"/>
  <c r="D28" i="35"/>
  <c r="B28" i="35"/>
  <c r="H30" i="35"/>
  <c r="G30" i="35"/>
  <c r="E30" i="35"/>
  <c r="D30" i="35"/>
  <c r="B30" i="35"/>
  <c r="H10" i="35"/>
  <c r="G10" i="35"/>
  <c r="E10" i="35"/>
  <c r="D10" i="35"/>
  <c r="B10" i="35"/>
  <c r="H26" i="35"/>
  <c r="G26" i="35"/>
  <c r="E26" i="35"/>
  <c r="D26" i="35"/>
  <c r="B26" i="35"/>
  <c r="H5" i="35"/>
  <c r="G5" i="35"/>
  <c r="E5" i="35"/>
  <c r="D5" i="35"/>
  <c r="B5" i="35"/>
  <c r="H9" i="35"/>
  <c r="G9" i="35"/>
  <c r="E9" i="35"/>
  <c r="D9" i="35"/>
  <c r="B9" i="35"/>
  <c r="H20" i="35"/>
  <c r="G20" i="35"/>
  <c r="E20" i="35"/>
  <c r="D20" i="35"/>
  <c r="B20" i="35"/>
  <c r="H15" i="35"/>
  <c r="G15" i="35"/>
  <c r="E15" i="35"/>
  <c r="D15" i="35"/>
  <c r="B15" i="35"/>
  <c r="H34" i="35"/>
  <c r="G34" i="35"/>
  <c r="E34" i="35"/>
  <c r="D34" i="35"/>
  <c r="B34" i="35"/>
  <c r="H7" i="35"/>
  <c r="G7" i="35"/>
  <c r="E7" i="35"/>
  <c r="D7" i="35"/>
  <c r="B7" i="35"/>
  <c r="H24" i="35"/>
  <c r="G24" i="35"/>
  <c r="E24" i="35"/>
  <c r="D24" i="35"/>
  <c r="B24" i="35"/>
  <c r="H16" i="35"/>
  <c r="G16" i="35"/>
  <c r="E16" i="35"/>
  <c r="D16" i="35"/>
  <c r="B16" i="35"/>
  <c r="H18" i="35"/>
  <c r="G18" i="35"/>
  <c r="E18" i="35"/>
  <c r="D18" i="35"/>
  <c r="B18" i="35"/>
  <c r="H8" i="35"/>
  <c r="G8" i="35"/>
  <c r="E8" i="35"/>
  <c r="D8" i="35"/>
  <c r="B8" i="35"/>
  <c r="H17" i="35"/>
  <c r="G17" i="35"/>
  <c r="E17" i="35"/>
  <c r="D17" i="35"/>
  <c r="B17" i="35"/>
  <c r="H21" i="35"/>
  <c r="G21" i="35"/>
  <c r="E21" i="35"/>
  <c r="D21" i="35"/>
  <c r="B21" i="35"/>
  <c r="H33" i="35"/>
  <c r="G33" i="35"/>
  <c r="E33" i="35"/>
  <c r="D33" i="35"/>
  <c r="B33" i="35"/>
  <c r="H12" i="35"/>
  <c r="G12" i="35"/>
  <c r="E12" i="35"/>
  <c r="D12" i="35"/>
  <c r="B12" i="35"/>
  <c r="H11" i="35"/>
  <c r="G11" i="35"/>
  <c r="E11" i="35"/>
  <c r="D11" i="35"/>
  <c r="B11" i="35"/>
  <c r="H13" i="35"/>
  <c r="G13" i="35"/>
  <c r="E13" i="35"/>
  <c r="D13" i="35"/>
  <c r="B13" i="35"/>
  <c r="H19" i="35"/>
  <c r="G19" i="35"/>
  <c r="E19" i="35"/>
  <c r="D19" i="35"/>
  <c r="B19" i="35"/>
  <c r="H6" i="35"/>
  <c r="G6" i="35"/>
  <c r="E6" i="35"/>
  <c r="D6" i="35"/>
  <c r="B6" i="35"/>
  <c r="H29" i="35"/>
  <c r="G29" i="35"/>
  <c r="E29" i="35"/>
  <c r="D29" i="35"/>
  <c r="B29" i="35"/>
  <c r="H23" i="35"/>
  <c r="G23" i="35"/>
  <c r="E23" i="35"/>
  <c r="D23" i="35"/>
  <c r="B23" i="35"/>
  <c r="H35" i="35"/>
  <c r="G35" i="35"/>
  <c r="E35" i="35"/>
  <c r="D35" i="35"/>
  <c r="B35" i="35"/>
  <c r="H24" i="34"/>
  <c r="D24" i="34"/>
  <c r="B24" i="34"/>
  <c r="D20" i="34"/>
  <c r="B20" i="34"/>
  <c r="D29" i="34"/>
  <c r="B29" i="34"/>
  <c r="H34" i="34"/>
  <c r="G34" i="34"/>
  <c r="D34" i="34"/>
  <c r="B34" i="34"/>
  <c r="D25" i="34"/>
  <c r="B25" i="34"/>
  <c r="D27" i="34"/>
  <c r="B27" i="34"/>
  <c r="H9" i="34"/>
  <c r="G9" i="34"/>
  <c r="E9" i="34"/>
  <c r="D9" i="34"/>
  <c r="B9" i="34"/>
  <c r="H11" i="34"/>
  <c r="G11" i="34"/>
  <c r="E11" i="34"/>
  <c r="D11" i="34"/>
  <c r="B11" i="34"/>
  <c r="H8" i="34"/>
  <c r="G8" i="34"/>
  <c r="E8" i="34"/>
  <c r="D8" i="34"/>
  <c r="B8" i="34"/>
  <c r="H13" i="34"/>
  <c r="G13" i="34"/>
  <c r="E13" i="34"/>
  <c r="D13" i="34"/>
  <c r="B13" i="34"/>
  <c r="H7" i="34"/>
  <c r="G7" i="34"/>
  <c r="E7" i="34"/>
  <c r="D7" i="34"/>
  <c r="B7" i="34"/>
  <c r="H12" i="34"/>
  <c r="G12" i="34"/>
  <c r="E12" i="34"/>
  <c r="D12" i="34"/>
  <c r="B12" i="34"/>
  <c r="H10" i="34"/>
  <c r="G10" i="34"/>
  <c r="E10" i="34"/>
  <c r="D10" i="34"/>
  <c r="B10" i="34"/>
  <c r="H14" i="34"/>
  <c r="G14" i="34"/>
  <c r="E14" i="34"/>
  <c r="D14" i="34"/>
  <c r="B14" i="34"/>
  <c r="H6" i="34"/>
  <c r="G6" i="34"/>
  <c r="E6" i="34"/>
  <c r="D6" i="34"/>
  <c r="B6" i="34"/>
  <c r="H5" i="34"/>
  <c r="G5" i="34"/>
  <c r="E5" i="34"/>
  <c r="D5" i="34"/>
  <c r="B5" i="34"/>
  <c r="H35" i="33"/>
  <c r="D35" i="33"/>
  <c r="B35" i="33"/>
  <c r="D33" i="33"/>
  <c r="B33" i="33"/>
  <c r="H41" i="33"/>
  <c r="D41" i="33"/>
  <c r="B41" i="33"/>
  <c r="H45" i="33"/>
  <c r="D45" i="33"/>
  <c r="B45" i="33"/>
  <c r="H57" i="33"/>
  <c r="G57" i="33"/>
  <c r="D57" i="33"/>
  <c r="B57" i="33"/>
  <c r="H56" i="33"/>
  <c r="G56" i="33"/>
  <c r="D56" i="33"/>
  <c r="B56" i="33"/>
  <c r="D49" i="33"/>
  <c r="B49" i="33"/>
  <c r="D30" i="33"/>
  <c r="B30" i="33"/>
  <c r="D39" i="33"/>
  <c r="B39" i="33"/>
  <c r="D47" i="33"/>
  <c r="B47" i="33"/>
  <c r="H46" i="33"/>
  <c r="D46" i="33"/>
  <c r="B46" i="33"/>
  <c r="H36" i="33"/>
  <c r="D36" i="33"/>
  <c r="B36" i="33"/>
  <c r="H42" i="33"/>
  <c r="D42" i="33"/>
  <c r="B42" i="33"/>
  <c r="D43" i="33"/>
  <c r="B43" i="33"/>
  <c r="H55" i="33"/>
  <c r="G55" i="33"/>
  <c r="D55" i="33"/>
  <c r="B55" i="33"/>
  <c r="H53" i="33"/>
  <c r="G53" i="33"/>
  <c r="D53" i="33"/>
  <c r="B53" i="33"/>
  <c r="D37" i="33"/>
  <c r="B37" i="33"/>
  <c r="H54" i="33"/>
  <c r="G54" i="33"/>
  <c r="D54" i="33"/>
  <c r="B54" i="33"/>
  <c r="H34" i="33"/>
  <c r="D34" i="33"/>
  <c r="B34" i="33"/>
  <c r="H52" i="33"/>
  <c r="G52" i="33"/>
  <c r="D52" i="33"/>
  <c r="B52" i="33"/>
  <c r="H23" i="33"/>
  <c r="G23" i="33"/>
  <c r="E23" i="33"/>
  <c r="D23" i="33"/>
  <c r="B23" i="33"/>
  <c r="H22" i="33"/>
  <c r="G22" i="33"/>
  <c r="E22" i="33"/>
  <c r="D22" i="33"/>
  <c r="B22" i="33"/>
  <c r="H21" i="33"/>
  <c r="G21" i="33"/>
  <c r="E21" i="33"/>
  <c r="D21" i="33"/>
  <c r="B21" i="33"/>
  <c r="H20" i="33"/>
  <c r="G20" i="33"/>
  <c r="E20" i="33"/>
  <c r="D20" i="33"/>
  <c r="B20" i="33"/>
  <c r="H19" i="33"/>
  <c r="G19" i="33"/>
  <c r="E19" i="33"/>
  <c r="D19" i="33"/>
  <c r="B19" i="33"/>
  <c r="H18" i="33"/>
  <c r="G18" i="33"/>
  <c r="E18" i="33"/>
  <c r="D18" i="33"/>
  <c r="B18" i="33"/>
  <c r="H17" i="33"/>
  <c r="G17" i="33"/>
  <c r="E17" i="33"/>
  <c r="D17" i="33"/>
  <c r="B17" i="33"/>
  <c r="H16" i="33"/>
  <c r="G16" i="33"/>
  <c r="E16" i="33"/>
  <c r="D16" i="33"/>
  <c r="B16" i="33"/>
  <c r="H15" i="33"/>
  <c r="G15" i="33"/>
  <c r="E15" i="33"/>
  <c r="D15" i="33"/>
  <c r="B15" i="33"/>
  <c r="H14" i="33"/>
  <c r="G14" i="33"/>
  <c r="E14" i="33"/>
  <c r="D14" i="33"/>
  <c r="B14" i="33"/>
  <c r="H13" i="33"/>
  <c r="G13" i="33"/>
  <c r="E13" i="33"/>
  <c r="D13" i="33"/>
  <c r="B13" i="33"/>
  <c r="H12" i="33"/>
  <c r="G12" i="33"/>
  <c r="E12" i="33"/>
  <c r="D12" i="33"/>
  <c r="B12" i="33"/>
  <c r="H11" i="33"/>
  <c r="G11" i="33"/>
  <c r="E11" i="33"/>
  <c r="D11" i="33"/>
  <c r="B11" i="33"/>
  <c r="H10" i="33"/>
  <c r="G10" i="33"/>
  <c r="E10" i="33"/>
  <c r="D10" i="33"/>
  <c r="B10" i="33"/>
  <c r="H9" i="33"/>
  <c r="G9" i="33"/>
  <c r="E9" i="33"/>
  <c r="D9" i="33"/>
  <c r="B9" i="33"/>
  <c r="H7" i="33"/>
  <c r="G7" i="33"/>
  <c r="E7" i="33"/>
  <c r="D7" i="33"/>
  <c r="B7" i="33"/>
  <c r="H6" i="33"/>
  <c r="G6" i="33"/>
  <c r="E6" i="33"/>
  <c r="D6" i="33"/>
  <c r="B6" i="33"/>
  <c r="H5" i="33"/>
  <c r="G5" i="33"/>
  <c r="E5" i="33"/>
  <c r="D5" i="33"/>
  <c r="B5" i="33"/>
  <c r="H8" i="33"/>
  <c r="G8" i="33"/>
  <c r="E8" i="33"/>
  <c r="D8" i="33"/>
  <c r="B8" i="33"/>
  <c r="H64" i="32"/>
  <c r="G64" i="32"/>
  <c r="E64" i="32"/>
  <c r="D64" i="32"/>
  <c r="B64" i="32"/>
  <c r="H80" i="32"/>
  <c r="G80" i="32"/>
  <c r="E80" i="32"/>
  <c r="D80" i="32"/>
  <c r="B80" i="32"/>
  <c r="H70" i="32"/>
  <c r="G70" i="32"/>
  <c r="E70" i="32"/>
  <c r="D70" i="32"/>
  <c r="B70" i="32"/>
  <c r="H63" i="32"/>
  <c r="G63" i="32"/>
  <c r="E63" i="32"/>
  <c r="D63" i="32"/>
  <c r="B63" i="32"/>
  <c r="H85" i="32"/>
  <c r="G85" i="32"/>
  <c r="E85" i="32"/>
  <c r="D85" i="32"/>
  <c r="B85" i="32"/>
  <c r="H88" i="32"/>
  <c r="G88" i="32"/>
  <c r="E88" i="32"/>
  <c r="D88" i="32"/>
  <c r="B88" i="32"/>
  <c r="H89" i="32"/>
  <c r="G89" i="32"/>
  <c r="E89" i="32"/>
  <c r="D89" i="32"/>
  <c r="B89" i="32"/>
  <c r="H79" i="32"/>
  <c r="G79" i="32"/>
  <c r="E79" i="32"/>
  <c r="D79" i="32"/>
  <c r="B79" i="32"/>
  <c r="H71" i="32"/>
  <c r="G71" i="32"/>
  <c r="E71" i="32"/>
  <c r="D71" i="32"/>
  <c r="B71" i="32"/>
  <c r="H69" i="32"/>
  <c r="G69" i="32"/>
  <c r="E69" i="32"/>
  <c r="D69" i="32"/>
  <c r="B69" i="32"/>
  <c r="H68" i="32"/>
  <c r="G68" i="32"/>
  <c r="E68" i="32"/>
  <c r="D68" i="32"/>
  <c r="B68" i="32"/>
  <c r="H83" i="32"/>
  <c r="G83" i="32"/>
  <c r="E83" i="32"/>
  <c r="D83" i="32"/>
  <c r="B83" i="32"/>
  <c r="H87" i="32"/>
  <c r="G87" i="32"/>
  <c r="E87" i="32"/>
  <c r="D87" i="32"/>
  <c r="B87" i="32"/>
  <c r="H66" i="32"/>
  <c r="G66" i="32"/>
  <c r="E66" i="32"/>
  <c r="D66" i="32"/>
  <c r="B66" i="32"/>
  <c r="H77" i="32"/>
  <c r="G77" i="32"/>
  <c r="E77" i="32"/>
  <c r="D77" i="32"/>
  <c r="B77" i="32"/>
  <c r="H82" i="32"/>
  <c r="G82" i="32"/>
  <c r="E82" i="32"/>
  <c r="D82" i="32"/>
  <c r="B82" i="32"/>
  <c r="H67" i="32"/>
  <c r="G67" i="32"/>
  <c r="E67" i="32"/>
  <c r="D67" i="32"/>
  <c r="B67" i="32"/>
  <c r="H78" i="32"/>
  <c r="G78" i="32"/>
  <c r="E78" i="32"/>
  <c r="D78" i="32"/>
  <c r="B78" i="32"/>
  <c r="H91" i="32"/>
  <c r="G91" i="32"/>
  <c r="E91" i="32"/>
  <c r="D91" i="32"/>
  <c r="B91" i="32"/>
  <c r="H90" i="32"/>
  <c r="G90" i="32"/>
  <c r="E90" i="32"/>
  <c r="D90" i="32"/>
  <c r="B90" i="32"/>
  <c r="H86" i="32"/>
  <c r="G86" i="32"/>
  <c r="E86" i="32"/>
  <c r="D86" i="32"/>
  <c r="B86" i="32"/>
  <c r="H84" i="32"/>
  <c r="G84" i="32"/>
  <c r="E84" i="32"/>
  <c r="D84" i="32"/>
  <c r="B84" i="32"/>
  <c r="H75" i="32"/>
  <c r="G75" i="32"/>
  <c r="E75" i="32"/>
  <c r="D75" i="32"/>
  <c r="B75" i="32"/>
  <c r="H65" i="32"/>
  <c r="G65" i="32"/>
  <c r="E65" i="32"/>
  <c r="D65" i="32"/>
  <c r="B65" i="32"/>
  <c r="H72" i="32"/>
  <c r="G72" i="32"/>
  <c r="E72" i="32"/>
  <c r="D72" i="32"/>
  <c r="B72" i="32"/>
  <c r="H81" i="32"/>
  <c r="G81" i="32"/>
  <c r="E81" i="32"/>
  <c r="D81" i="32"/>
  <c r="B81" i="32"/>
  <c r="H59" i="32"/>
  <c r="G59" i="32"/>
  <c r="E59" i="32"/>
  <c r="D59" i="32"/>
  <c r="B59" i="32"/>
  <c r="H62" i="32"/>
  <c r="G62" i="32"/>
  <c r="E62" i="32"/>
  <c r="D62" i="32"/>
  <c r="B62" i="32"/>
  <c r="H61" i="32"/>
  <c r="G61" i="32"/>
  <c r="E61" i="32"/>
  <c r="D61" i="32"/>
  <c r="B61" i="32"/>
  <c r="H60" i="32"/>
  <c r="G60" i="32"/>
  <c r="E60" i="32"/>
  <c r="D60" i="32"/>
  <c r="B60" i="32"/>
  <c r="H92" i="32"/>
  <c r="G92" i="32"/>
  <c r="E92" i="32"/>
  <c r="D92" i="32"/>
  <c r="B92" i="32"/>
  <c r="H76" i="32"/>
  <c r="G76" i="32"/>
  <c r="E76" i="32"/>
  <c r="D76" i="32"/>
  <c r="B76" i="32"/>
  <c r="H74" i="32"/>
  <c r="G74" i="32"/>
  <c r="E74" i="32"/>
  <c r="D74" i="32"/>
  <c r="B74" i="32"/>
  <c r="H73" i="32"/>
  <c r="G73" i="32"/>
  <c r="E73" i="32"/>
  <c r="D73" i="32"/>
  <c r="B73" i="32"/>
  <c r="H8" i="32"/>
  <c r="G8" i="32"/>
  <c r="E8" i="32"/>
  <c r="D8" i="32"/>
  <c r="B8" i="32"/>
  <c r="H7" i="32"/>
  <c r="G7" i="32"/>
  <c r="E7" i="32"/>
  <c r="D7" i="32"/>
  <c r="B7" i="32"/>
  <c r="H6" i="32"/>
  <c r="G6" i="32"/>
  <c r="E6" i="32"/>
  <c r="D6" i="32"/>
  <c r="B6" i="32"/>
  <c r="H5" i="32"/>
  <c r="G5" i="32"/>
  <c r="E5" i="32"/>
  <c r="D5" i="32"/>
  <c r="B5" i="32"/>
  <c r="H22" i="32"/>
  <c r="G22" i="32"/>
  <c r="E22" i="32"/>
  <c r="D22" i="32"/>
  <c r="B22" i="32"/>
  <c r="H21" i="32"/>
  <c r="G21" i="32"/>
  <c r="E21" i="32"/>
  <c r="D21" i="32"/>
  <c r="B21" i="32"/>
  <c r="H26" i="32"/>
  <c r="G26" i="32"/>
  <c r="E26" i="32"/>
  <c r="D26" i="32"/>
  <c r="B26" i="32"/>
  <c r="H27" i="32"/>
  <c r="G27" i="32"/>
  <c r="E27" i="32"/>
  <c r="D27" i="32"/>
  <c r="B27" i="32"/>
  <c r="H34" i="32"/>
  <c r="G34" i="32"/>
  <c r="E34" i="32"/>
  <c r="D34" i="32"/>
  <c r="B34" i="32"/>
  <c r="H11" i="32"/>
  <c r="G11" i="32"/>
  <c r="E11" i="32"/>
  <c r="D11" i="32"/>
  <c r="B11" i="32"/>
  <c r="H49" i="32"/>
  <c r="G49" i="32"/>
  <c r="E49" i="32"/>
  <c r="D49" i="32"/>
  <c r="B49" i="32"/>
  <c r="H33" i="32"/>
  <c r="G33" i="32"/>
  <c r="E33" i="32"/>
  <c r="D33" i="32"/>
  <c r="B33" i="32"/>
  <c r="H20" i="32"/>
  <c r="G20" i="32"/>
  <c r="E20" i="32"/>
  <c r="D20" i="32"/>
  <c r="B20" i="32"/>
  <c r="H10" i="32"/>
  <c r="G10" i="32"/>
  <c r="E10" i="32"/>
  <c r="D10" i="32"/>
  <c r="B10" i="32"/>
  <c r="H9" i="32"/>
  <c r="G9" i="32"/>
  <c r="E9" i="32"/>
  <c r="D9" i="32"/>
  <c r="B9" i="32"/>
  <c r="H51" i="32"/>
  <c r="G51" i="32"/>
  <c r="E51" i="32"/>
  <c r="D51" i="32"/>
  <c r="B51" i="32"/>
  <c r="H42" i="32"/>
  <c r="G42" i="32"/>
  <c r="E42" i="32"/>
  <c r="D42" i="32"/>
  <c r="B42" i="32"/>
  <c r="H53" i="32"/>
  <c r="G53" i="32"/>
  <c r="E53" i="32"/>
  <c r="D53" i="32"/>
  <c r="B53" i="32"/>
  <c r="H52" i="32"/>
  <c r="G52" i="32"/>
  <c r="E52" i="32"/>
  <c r="D52" i="32"/>
  <c r="B52" i="32"/>
  <c r="H47" i="32"/>
  <c r="G47" i="32"/>
  <c r="E47" i="32"/>
  <c r="D47" i="32"/>
  <c r="B47" i="32"/>
  <c r="H50" i="32"/>
  <c r="G50" i="32"/>
  <c r="E50" i="32"/>
  <c r="D50" i="32"/>
  <c r="B50" i="32"/>
  <c r="H48" i="32"/>
  <c r="G48" i="32"/>
  <c r="E48" i="32"/>
  <c r="D48" i="32"/>
  <c r="B48" i="32"/>
  <c r="H44" i="32"/>
  <c r="G44" i="32"/>
  <c r="E44" i="32"/>
  <c r="D44" i="32"/>
  <c r="B44" i="32"/>
  <c r="H41" i="32"/>
  <c r="G41" i="32"/>
  <c r="E41" i="32"/>
  <c r="D41" i="32"/>
  <c r="B41" i="32"/>
  <c r="H40" i="32"/>
  <c r="G40" i="32"/>
  <c r="E40" i="32"/>
  <c r="D40" i="32"/>
  <c r="B40" i="32"/>
  <c r="H32" i="32"/>
  <c r="G32" i="32"/>
  <c r="E32" i="32"/>
  <c r="D32" i="32"/>
  <c r="B32" i="32"/>
  <c r="H38" i="32"/>
  <c r="G38" i="32"/>
  <c r="E38" i="32"/>
  <c r="D38" i="32"/>
  <c r="B38" i="32"/>
  <c r="H43" i="32"/>
  <c r="G43" i="32"/>
  <c r="E43" i="32"/>
  <c r="D43" i="32"/>
  <c r="B43" i="32"/>
  <c r="H31" i="32"/>
  <c r="G31" i="32"/>
  <c r="E31" i="32"/>
  <c r="D31" i="32"/>
  <c r="B31" i="32"/>
  <c r="H37" i="32"/>
  <c r="G37" i="32"/>
  <c r="E37" i="32"/>
  <c r="D37" i="32"/>
  <c r="B37" i="32"/>
  <c r="H36" i="32"/>
  <c r="G36" i="32"/>
  <c r="E36" i="32"/>
  <c r="D36" i="32"/>
  <c r="B36" i="32"/>
  <c r="H30" i="32"/>
  <c r="G30" i="32"/>
  <c r="E30" i="32"/>
  <c r="D30" i="32"/>
  <c r="B30" i="32"/>
  <c r="H23" i="32"/>
  <c r="G23" i="32"/>
  <c r="E23" i="32"/>
  <c r="D23" i="32"/>
  <c r="B23" i="32"/>
  <c r="H14" i="32"/>
  <c r="G14" i="32"/>
  <c r="E14" i="32"/>
  <c r="D14" i="32"/>
  <c r="B14" i="32"/>
  <c r="H18" i="32"/>
  <c r="G18" i="32"/>
  <c r="E18" i="32"/>
  <c r="D18" i="32"/>
  <c r="B18" i="32"/>
  <c r="H17" i="32"/>
  <c r="G17" i="32"/>
  <c r="E17" i="32"/>
  <c r="D17" i="32"/>
  <c r="B17" i="32"/>
  <c r="H16" i="32"/>
  <c r="G16" i="32"/>
  <c r="E16" i="32"/>
  <c r="D16" i="32"/>
  <c r="B16" i="32"/>
  <c r="H13" i="32"/>
  <c r="G13" i="32"/>
  <c r="E13" i="32"/>
  <c r="D13" i="32"/>
  <c r="B13" i="32"/>
  <c r="H15" i="32"/>
  <c r="G15" i="32"/>
  <c r="E15" i="32"/>
  <c r="D15" i="32"/>
  <c r="B15" i="32"/>
  <c r="H24" i="32"/>
  <c r="G24" i="32"/>
  <c r="E24" i="32"/>
  <c r="D24" i="32"/>
  <c r="B24" i="32"/>
  <c r="H35" i="32"/>
  <c r="G35" i="32"/>
  <c r="E35" i="32"/>
  <c r="D35" i="32"/>
  <c r="B35" i="32"/>
  <c r="H29" i="32"/>
  <c r="G29" i="32"/>
  <c r="E29" i="32"/>
  <c r="D29" i="32"/>
  <c r="B29" i="32"/>
  <c r="H12" i="32"/>
  <c r="G12" i="32"/>
  <c r="E12" i="32"/>
  <c r="D12" i="32"/>
  <c r="B12" i="32"/>
  <c r="H28" i="32"/>
  <c r="G28" i="32"/>
  <c r="E28" i="32"/>
  <c r="D28" i="32"/>
  <c r="B28" i="32"/>
  <c r="H39" i="32"/>
  <c r="G39" i="32"/>
  <c r="E39" i="32"/>
  <c r="D39" i="32"/>
  <c r="B39" i="32"/>
  <c r="H19" i="32"/>
  <c r="G19" i="32"/>
  <c r="E19" i="32"/>
  <c r="D19" i="32"/>
  <c r="B19" i="32"/>
  <c r="H25" i="32"/>
  <c r="G25" i="32"/>
  <c r="E25" i="32"/>
  <c r="D25" i="32"/>
  <c r="B25" i="32"/>
  <c r="H45" i="32"/>
  <c r="G45" i="32"/>
  <c r="E45" i="32"/>
  <c r="D45" i="32"/>
  <c r="B45" i="32"/>
  <c r="H46" i="32"/>
  <c r="G46" i="32"/>
  <c r="E46" i="32"/>
  <c r="D46" i="32"/>
  <c r="B46" i="32"/>
  <c r="E21" i="31"/>
  <c r="D21" i="31"/>
  <c r="B21" i="31"/>
  <c r="E24" i="31"/>
  <c r="D24" i="31"/>
  <c r="B24" i="31"/>
  <c r="E37" i="31"/>
  <c r="D37" i="31"/>
  <c r="B37" i="31"/>
  <c r="E20" i="31"/>
  <c r="D20" i="31"/>
  <c r="B20" i="31"/>
  <c r="E34" i="31"/>
  <c r="D34" i="31"/>
  <c r="B34" i="31"/>
  <c r="E33" i="31"/>
  <c r="D33" i="31"/>
  <c r="B33" i="31"/>
  <c r="E22" i="31"/>
  <c r="D22" i="31"/>
  <c r="B22" i="31"/>
  <c r="E19" i="31"/>
  <c r="D19" i="31"/>
  <c r="B19" i="31"/>
  <c r="E23" i="31"/>
  <c r="D23" i="31"/>
  <c r="B23" i="31"/>
  <c r="E28" i="31"/>
  <c r="D28" i="31"/>
  <c r="B28" i="31"/>
  <c r="E27" i="31"/>
  <c r="D27" i="31"/>
  <c r="B27" i="31"/>
  <c r="E26" i="31"/>
  <c r="D26" i="31"/>
  <c r="B26" i="31"/>
  <c r="E25" i="31"/>
  <c r="D25" i="31"/>
  <c r="B25" i="31"/>
  <c r="E29" i="31"/>
  <c r="D29" i="31"/>
  <c r="B29" i="31"/>
  <c r="E35" i="31"/>
  <c r="D35" i="31"/>
  <c r="B35" i="31"/>
  <c r="E36" i="31"/>
  <c r="D36" i="31"/>
  <c r="B36" i="31"/>
  <c r="E45" i="31"/>
  <c r="D45" i="31"/>
  <c r="B45" i="31"/>
  <c r="E44" i="31"/>
  <c r="D44" i="31"/>
  <c r="B44" i="31"/>
  <c r="E43" i="31"/>
  <c r="D43" i="31"/>
  <c r="B43" i="31"/>
  <c r="E42" i="31"/>
  <c r="D42" i="31"/>
  <c r="B42" i="31"/>
  <c r="E41" i="31"/>
  <c r="D41" i="31"/>
  <c r="B41" i="31"/>
  <c r="E40" i="31"/>
  <c r="D40" i="31"/>
  <c r="B40" i="31"/>
  <c r="E39" i="31"/>
  <c r="D39" i="31"/>
  <c r="B39" i="31"/>
  <c r="E38" i="31"/>
  <c r="D38" i="31"/>
  <c r="B38" i="31"/>
  <c r="E32" i="31"/>
  <c r="D32" i="31"/>
  <c r="B32" i="31"/>
  <c r="E31" i="31"/>
  <c r="D31" i="31"/>
  <c r="B31" i="31"/>
  <c r="E30" i="31"/>
  <c r="D30" i="31"/>
  <c r="B30" i="31"/>
  <c r="H13" i="31"/>
  <c r="G13" i="31"/>
  <c r="E13" i="31"/>
  <c r="D13" i="31"/>
  <c r="B13" i="31"/>
  <c r="H12" i="31"/>
  <c r="G12" i="31"/>
  <c r="E12" i="31"/>
  <c r="D12" i="31"/>
  <c r="B12" i="31"/>
  <c r="H11" i="31"/>
  <c r="G11" i="31"/>
  <c r="E11" i="31"/>
  <c r="D11" i="31"/>
  <c r="B11" i="31"/>
  <c r="H10" i="31"/>
  <c r="G10" i="31"/>
  <c r="E10" i="31"/>
  <c r="D10" i="31"/>
  <c r="B10" i="31"/>
  <c r="H9" i="31"/>
  <c r="G9" i="31"/>
  <c r="E9" i="31"/>
  <c r="D9" i="31"/>
  <c r="B9" i="31"/>
  <c r="H8" i="31"/>
  <c r="G8" i="31"/>
  <c r="E8" i="31"/>
  <c r="D8" i="31"/>
  <c r="B8" i="31"/>
  <c r="H7" i="31"/>
  <c r="G7" i="31"/>
  <c r="E7" i="31"/>
  <c r="D7" i="31"/>
  <c r="B7" i="31"/>
  <c r="H6" i="31"/>
  <c r="G6" i="31"/>
  <c r="E6" i="31"/>
  <c r="D6" i="31"/>
  <c r="B6" i="31"/>
  <c r="H5" i="31"/>
  <c r="G5" i="31"/>
  <c r="E5" i="31"/>
  <c r="D5" i="31"/>
  <c r="B5" i="31"/>
  <c r="H18" i="30"/>
  <c r="G18" i="30"/>
  <c r="E18" i="30"/>
  <c r="D18" i="30"/>
  <c r="B18" i="30"/>
  <c r="H14" i="30"/>
  <c r="G14" i="30"/>
  <c r="E14" i="30"/>
  <c r="D14" i="30"/>
  <c r="B14" i="30"/>
  <c r="H17" i="30"/>
  <c r="G17" i="30"/>
  <c r="E17" i="30"/>
  <c r="D17" i="30"/>
  <c r="B17" i="30"/>
  <c r="H20" i="30"/>
  <c r="G20" i="30"/>
  <c r="E20" i="30"/>
  <c r="D20" i="30"/>
  <c r="B20" i="30"/>
  <c r="H16" i="30"/>
  <c r="G16" i="30"/>
  <c r="E16" i="30"/>
  <c r="D16" i="30"/>
  <c r="B16" i="30"/>
  <c r="H19" i="30"/>
  <c r="G19" i="30"/>
  <c r="E19" i="30"/>
  <c r="D19" i="30"/>
  <c r="B19" i="30"/>
  <c r="H15" i="30"/>
  <c r="G15" i="30"/>
  <c r="E15" i="30"/>
  <c r="D15" i="30"/>
  <c r="B15" i="30"/>
  <c r="H21" i="30"/>
  <c r="G21" i="30"/>
  <c r="E21" i="30"/>
  <c r="D21" i="30"/>
  <c r="B21" i="30"/>
  <c r="H24" i="30"/>
  <c r="G24" i="30"/>
  <c r="E24" i="30"/>
  <c r="D24" i="30"/>
  <c r="B24" i="30"/>
  <c r="H25" i="30"/>
  <c r="G25" i="30"/>
  <c r="E25" i="30"/>
  <c r="D25" i="30"/>
  <c r="B25" i="30"/>
  <c r="H26" i="30"/>
  <c r="G26" i="30"/>
  <c r="E26" i="30"/>
  <c r="D26" i="30"/>
  <c r="B26" i="30"/>
  <c r="H23" i="30"/>
  <c r="G23" i="30"/>
  <c r="E23" i="30"/>
  <c r="D23" i="30"/>
  <c r="B23" i="30"/>
  <c r="H22" i="30"/>
  <c r="G22" i="30"/>
  <c r="E22" i="30"/>
  <c r="D22" i="30"/>
  <c r="B22" i="30"/>
  <c r="H12" i="30"/>
  <c r="G12" i="30"/>
  <c r="E12" i="30"/>
  <c r="D12" i="30"/>
  <c r="B12" i="30"/>
  <c r="H13" i="30"/>
  <c r="G13" i="30"/>
  <c r="E13" i="30"/>
  <c r="D13" i="30"/>
  <c r="B13" i="30"/>
  <c r="H11" i="30"/>
  <c r="G11" i="30"/>
  <c r="E11" i="30"/>
  <c r="D11" i="30"/>
  <c r="B11" i="30"/>
  <c r="H10" i="30"/>
  <c r="G10" i="30"/>
  <c r="E10" i="30"/>
  <c r="D10" i="30"/>
  <c r="B10" i="30"/>
  <c r="H44" i="29"/>
  <c r="G44" i="29"/>
  <c r="E44" i="29"/>
  <c r="D44" i="29"/>
  <c r="B44" i="29"/>
  <c r="H57" i="29"/>
  <c r="G57" i="29"/>
  <c r="E57" i="29"/>
  <c r="D57" i="29"/>
  <c r="B57" i="29"/>
  <c r="H56" i="29"/>
  <c r="G56" i="29"/>
  <c r="E56" i="29"/>
  <c r="D56" i="29"/>
  <c r="B56" i="29"/>
  <c r="H31" i="29"/>
  <c r="G31" i="29"/>
  <c r="E31" i="29"/>
  <c r="D31" i="29"/>
  <c r="B31" i="29"/>
  <c r="H38" i="29"/>
  <c r="G38" i="29"/>
  <c r="E38" i="29"/>
  <c r="D38" i="29"/>
  <c r="B38" i="29"/>
  <c r="H42" i="29"/>
  <c r="G42" i="29"/>
  <c r="E42" i="29"/>
  <c r="D42" i="29"/>
  <c r="B42" i="29"/>
  <c r="H35" i="29"/>
  <c r="G35" i="29"/>
  <c r="E35" i="29"/>
  <c r="D35" i="29"/>
  <c r="B35" i="29"/>
  <c r="H41" i="29"/>
  <c r="G41" i="29"/>
  <c r="E41" i="29"/>
  <c r="D41" i="29"/>
  <c r="B41" i="29"/>
  <c r="H37" i="29"/>
  <c r="G37" i="29"/>
  <c r="E37" i="29"/>
  <c r="D37" i="29"/>
  <c r="B37" i="29"/>
  <c r="H34" i="29"/>
  <c r="G34" i="29"/>
  <c r="E34" i="29"/>
  <c r="D34" i="29"/>
  <c r="B34" i="29"/>
  <c r="H46" i="29"/>
  <c r="G46" i="29"/>
  <c r="E46" i="29"/>
  <c r="D46" i="29"/>
  <c r="B46" i="29"/>
  <c r="H40" i="29"/>
  <c r="G40" i="29"/>
  <c r="E40" i="29"/>
  <c r="D40" i="29"/>
  <c r="B40" i="29"/>
  <c r="H36" i="29"/>
  <c r="G36" i="29"/>
  <c r="E36" i="29"/>
  <c r="D36" i="29"/>
  <c r="B36" i="29"/>
  <c r="H45" i="29"/>
  <c r="G45" i="29"/>
  <c r="E45" i="29"/>
  <c r="D45" i="29"/>
  <c r="B45" i="29"/>
  <c r="H43" i="29"/>
  <c r="G43" i="29"/>
  <c r="E43" i="29"/>
  <c r="D43" i="29"/>
  <c r="B43" i="29"/>
  <c r="H58" i="29"/>
  <c r="G58" i="29"/>
  <c r="E58" i="29"/>
  <c r="D58" i="29"/>
  <c r="B58" i="29"/>
  <c r="H47" i="29"/>
  <c r="G47" i="29"/>
  <c r="E47" i="29"/>
  <c r="D47" i="29"/>
  <c r="B47" i="29"/>
  <c r="H28" i="29"/>
  <c r="G28" i="29"/>
  <c r="E28" i="29"/>
  <c r="D28" i="29"/>
  <c r="B28" i="29"/>
  <c r="H30" i="29"/>
  <c r="G30" i="29"/>
  <c r="E30" i="29"/>
  <c r="D30" i="29"/>
  <c r="B30" i="29"/>
  <c r="H33" i="29"/>
  <c r="G33" i="29"/>
  <c r="E33" i="29"/>
  <c r="D33" i="29"/>
  <c r="B33" i="29"/>
  <c r="H29" i="29"/>
  <c r="G29" i="29"/>
  <c r="E29" i="29"/>
  <c r="D29" i="29"/>
  <c r="B29" i="29"/>
  <c r="H39" i="29"/>
  <c r="G39" i="29"/>
  <c r="E39" i="29"/>
  <c r="D39" i="29"/>
  <c r="B39" i="29"/>
  <c r="H32" i="29"/>
  <c r="G32" i="29"/>
  <c r="E32" i="29"/>
  <c r="D32" i="29"/>
  <c r="B32" i="29"/>
  <c r="H27" i="29"/>
  <c r="G27" i="29"/>
  <c r="E27" i="29"/>
  <c r="D27" i="29"/>
  <c r="B27" i="29"/>
  <c r="H26" i="29"/>
  <c r="G26" i="29"/>
  <c r="E26" i="29"/>
  <c r="D26" i="29"/>
  <c r="B26" i="29"/>
  <c r="G20" i="29"/>
  <c r="E20" i="29"/>
  <c r="D20" i="29"/>
  <c r="B20" i="29"/>
  <c r="H14" i="29"/>
  <c r="G14" i="29"/>
  <c r="E14" i="29"/>
  <c r="D14" i="29"/>
  <c r="B14" i="29"/>
  <c r="G19" i="29"/>
  <c r="E19" i="29"/>
  <c r="D19" i="29"/>
  <c r="B19" i="29"/>
  <c r="G18" i="29"/>
  <c r="E18" i="29"/>
  <c r="D18" i="29"/>
  <c r="B18" i="29"/>
  <c r="H13" i="29"/>
  <c r="G13" i="29"/>
  <c r="E13" i="29"/>
  <c r="D13" i="29"/>
  <c r="B13" i="29"/>
  <c r="H12" i="29"/>
  <c r="G12" i="29"/>
  <c r="E12" i="29"/>
  <c r="D12" i="29"/>
  <c r="B12" i="29"/>
  <c r="H6" i="29"/>
  <c r="G6" i="29"/>
  <c r="E6" i="29"/>
  <c r="D6" i="29"/>
  <c r="B6" i="29"/>
  <c r="H10" i="29"/>
  <c r="G10" i="29"/>
  <c r="E10" i="29"/>
  <c r="D10" i="29"/>
  <c r="B10" i="29"/>
  <c r="H15" i="29"/>
  <c r="G15" i="29"/>
  <c r="E15" i="29"/>
  <c r="D15" i="29"/>
  <c r="B15" i="29"/>
  <c r="H11" i="29"/>
  <c r="G11" i="29"/>
  <c r="E11" i="29"/>
  <c r="D11" i="29"/>
  <c r="B11" i="29"/>
  <c r="H9" i="29"/>
  <c r="G9" i="29"/>
  <c r="E9" i="29"/>
  <c r="D9" i="29"/>
  <c r="B9" i="29"/>
  <c r="H7" i="29"/>
  <c r="G7" i="29"/>
  <c r="E7" i="29"/>
  <c r="D7" i="29"/>
  <c r="B7" i="29"/>
  <c r="H17" i="29"/>
  <c r="G17" i="29"/>
  <c r="E17" i="29"/>
  <c r="D17" i="29"/>
  <c r="B17" i="29"/>
  <c r="H5" i="29"/>
  <c r="G5" i="29"/>
  <c r="E5" i="29"/>
  <c r="D5" i="29"/>
  <c r="B5" i="29"/>
  <c r="H16" i="29"/>
  <c r="G16" i="29"/>
  <c r="E16" i="29"/>
  <c r="D16" i="29"/>
  <c r="B16" i="29"/>
  <c r="H8" i="29"/>
  <c r="G8" i="29"/>
  <c r="E8" i="29"/>
  <c r="D8" i="29"/>
  <c r="B8" i="29"/>
  <c r="H36" i="28"/>
  <c r="E36" i="28"/>
  <c r="D36" i="28"/>
  <c r="B36" i="28"/>
  <c r="E50" i="28"/>
  <c r="D50" i="28"/>
  <c r="B50" i="28"/>
  <c r="H35" i="28"/>
  <c r="E35" i="28"/>
  <c r="D35" i="28"/>
  <c r="B35" i="28"/>
  <c r="H41" i="28"/>
  <c r="E41" i="28"/>
  <c r="D41" i="28"/>
  <c r="B41" i="28"/>
  <c r="H44" i="28"/>
  <c r="E44" i="28"/>
  <c r="D44" i="28"/>
  <c r="B44" i="28"/>
  <c r="H43" i="28"/>
  <c r="E43" i="28"/>
  <c r="D43" i="28"/>
  <c r="B43" i="28"/>
  <c r="E46" i="28"/>
  <c r="D46" i="28"/>
  <c r="B46" i="28"/>
  <c r="H45" i="28"/>
  <c r="E45" i="28"/>
  <c r="D45" i="28"/>
  <c r="B45" i="28"/>
  <c r="H53" i="28"/>
  <c r="G53" i="28"/>
  <c r="E53" i="28"/>
  <c r="D53" i="28"/>
  <c r="B53" i="28"/>
  <c r="E47" i="28"/>
  <c r="D47" i="28"/>
  <c r="B47" i="28"/>
  <c r="H37" i="28"/>
  <c r="E37" i="28"/>
  <c r="D37" i="28"/>
  <c r="B37" i="28"/>
  <c r="E39" i="28"/>
  <c r="D39" i="28"/>
  <c r="B39" i="28"/>
  <c r="H38" i="28"/>
  <c r="E38" i="28"/>
  <c r="D38" i="28"/>
  <c r="B38" i="28"/>
  <c r="H42" i="28"/>
  <c r="E42" i="28"/>
  <c r="D42" i="28"/>
  <c r="B42" i="28"/>
  <c r="H49" i="28"/>
  <c r="E49" i="28"/>
  <c r="D49" i="28"/>
  <c r="B49" i="28"/>
  <c r="H34" i="28"/>
  <c r="E34" i="28"/>
  <c r="D34" i="28"/>
  <c r="B34" i="28"/>
  <c r="H8" i="28"/>
  <c r="E8" i="28"/>
  <c r="D8" i="28"/>
  <c r="B8" i="28"/>
  <c r="H7" i="28"/>
  <c r="E7" i="28"/>
  <c r="D7" i="28"/>
  <c r="B7" i="28"/>
  <c r="H27" i="28"/>
  <c r="E27" i="28"/>
  <c r="D27" i="28"/>
  <c r="B27" i="28"/>
  <c r="H28" i="28"/>
  <c r="E28" i="28"/>
  <c r="D28" i="28"/>
  <c r="B28" i="28"/>
  <c r="H5" i="28"/>
  <c r="E5" i="28"/>
  <c r="D5" i="28"/>
  <c r="B5" i="28"/>
  <c r="E23" i="28"/>
  <c r="D23" i="28"/>
  <c r="B23" i="28"/>
  <c r="E19" i="28"/>
  <c r="D19" i="28"/>
  <c r="B19" i="28"/>
  <c r="E20" i="28"/>
  <c r="D20" i="28"/>
  <c r="B20" i="28"/>
  <c r="E15" i="28"/>
  <c r="D15" i="28"/>
  <c r="B15" i="28"/>
  <c r="H6" i="28"/>
  <c r="E6" i="28"/>
  <c r="D6" i="28"/>
  <c r="B6" i="28"/>
  <c r="H13" i="28"/>
  <c r="E13" i="28"/>
  <c r="D13" i="28"/>
  <c r="B13" i="28"/>
  <c r="H9" i="28"/>
  <c r="E9" i="28"/>
  <c r="D9" i="28"/>
  <c r="B9" i="28"/>
  <c r="H14" i="28"/>
  <c r="E14" i="28"/>
  <c r="D14" i="28"/>
  <c r="B14" i="28"/>
  <c r="H12" i="28"/>
  <c r="E12" i="28"/>
  <c r="D12" i="28"/>
  <c r="B12" i="28"/>
  <c r="H22" i="28"/>
  <c r="E22" i="28"/>
  <c r="D22" i="28"/>
  <c r="B22" i="28"/>
  <c r="H10" i="28"/>
  <c r="E10" i="28"/>
  <c r="D10" i="28"/>
  <c r="B10" i="28"/>
  <c r="E18" i="28"/>
  <c r="D18" i="28"/>
  <c r="B18" i="28"/>
  <c r="E17" i="28"/>
  <c r="D17" i="28"/>
  <c r="B17" i="28"/>
  <c r="H11" i="28"/>
  <c r="E11" i="28"/>
  <c r="D11" i="28"/>
  <c r="B11" i="28"/>
  <c r="H23" i="27"/>
  <c r="G23" i="27"/>
  <c r="E23" i="27"/>
  <c r="D23" i="27"/>
  <c r="B23" i="27"/>
  <c r="H22" i="27"/>
  <c r="G22" i="27"/>
  <c r="E22" i="27"/>
  <c r="D22" i="27"/>
  <c r="B22" i="27"/>
  <c r="H21" i="27"/>
  <c r="G21" i="27"/>
  <c r="E21" i="27"/>
  <c r="D21" i="27"/>
  <c r="B21" i="27"/>
  <c r="H20" i="27"/>
  <c r="G20" i="27"/>
  <c r="E20" i="27"/>
  <c r="D20" i="27"/>
  <c r="B20" i="27"/>
  <c r="H19" i="27"/>
  <c r="G19" i="27"/>
  <c r="E19" i="27"/>
  <c r="D19" i="27"/>
  <c r="B19" i="27"/>
  <c r="H18" i="27"/>
  <c r="G18" i="27"/>
  <c r="E18" i="27"/>
  <c r="D18" i="27"/>
  <c r="B18" i="27"/>
  <c r="H17" i="27"/>
  <c r="G17" i="27"/>
  <c r="E17" i="27"/>
  <c r="D17" i="27"/>
  <c r="B17" i="27"/>
  <c r="H15" i="27"/>
  <c r="G15" i="27"/>
  <c r="E15" i="27"/>
  <c r="D15" i="27"/>
  <c r="B15" i="27"/>
  <c r="H16" i="27"/>
  <c r="G16" i="27"/>
  <c r="E16" i="27"/>
  <c r="D16" i="27"/>
  <c r="B16" i="27"/>
  <c r="H14" i="27"/>
  <c r="G14" i="27"/>
  <c r="E14" i="27"/>
  <c r="D14" i="27"/>
  <c r="B14" i="27"/>
  <c r="H6" i="27"/>
  <c r="G6" i="27"/>
  <c r="E6" i="27"/>
  <c r="D6" i="27"/>
  <c r="B6" i="27"/>
  <c r="H8" i="27"/>
  <c r="G8" i="27"/>
  <c r="E8" i="27"/>
  <c r="D8" i="27"/>
  <c r="B8" i="27"/>
  <c r="H7" i="27"/>
  <c r="G7" i="27"/>
  <c r="E7" i="27"/>
  <c r="D7" i="27"/>
  <c r="B7" i="27"/>
  <c r="H5" i="27"/>
  <c r="G5" i="27"/>
  <c r="E5" i="27"/>
  <c r="D5" i="27"/>
  <c r="B5" i="27"/>
  <c r="H20" i="26"/>
  <c r="E20" i="26"/>
  <c r="D20" i="26"/>
  <c r="B20" i="26"/>
  <c r="H27" i="26"/>
  <c r="E27" i="26"/>
  <c r="D27" i="26"/>
  <c r="B27" i="26"/>
  <c r="E25" i="26"/>
  <c r="D25" i="26"/>
  <c r="B25" i="26"/>
  <c r="H16" i="26"/>
  <c r="E16" i="26"/>
  <c r="D16" i="26"/>
  <c r="B16" i="26"/>
  <c r="H17" i="26"/>
  <c r="E17" i="26"/>
  <c r="D17" i="26"/>
  <c r="B17" i="26"/>
  <c r="H29" i="26"/>
  <c r="E29" i="26"/>
  <c r="D29" i="26"/>
  <c r="B29" i="26"/>
  <c r="E30" i="26"/>
  <c r="D30" i="26"/>
  <c r="B30" i="26"/>
  <c r="H24" i="26"/>
  <c r="E24" i="26"/>
  <c r="D24" i="26"/>
  <c r="B24" i="26"/>
  <c r="H19" i="26"/>
  <c r="E19" i="26"/>
  <c r="D19" i="26"/>
  <c r="B19" i="26"/>
  <c r="E22" i="26"/>
  <c r="D22" i="26"/>
  <c r="B22" i="26"/>
  <c r="H28" i="26"/>
  <c r="E28" i="26"/>
  <c r="D28" i="26"/>
  <c r="B28" i="26"/>
  <c r="H18" i="26"/>
  <c r="E18" i="26"/>
  <c r="D18" i="26"/>
  <c r="B18" i="26"/>
  <c r="H21" i="26"/>
  <c r="E21" i="26"/>
  <c r="D21" i="26"/>
  <c r="B21" i="26"/>
  <c r="H15" i="26"/>
  <c r="E15" i="26"/>
  <c r="D15" i="26"/>
  <c r="B15" i="26"/>
  <c r="H14" i="26"/>
  <c r="E14" i="26"/>
  <c r="D14" i="26"/>
  <c r="B14" i="26"/>
  <c r="E10" i="26"/>
  <c r="D10" i="26"/>
  <c r="B10" i="26"/>
  <c r="H100" i="25"/>
  <c r="G100" i="25"/>
  <c r="E100" i="25"/>
  <c r="D100" i="25"/>
  <c r="B100" i="25"/>
  <c r="H96" i="25"/>
  <c r="G96" i="25"/>
  <c r="E96" i="25"/>
  <c r="D96" i="25"/>
  <c r="B96" i="25"/>
  <c r="H88" i="25"/>
  <c r="G88" i="25"/>
  <c r="E88" i="25"/>
  <c r="D88" i="25"/>
  <c r="F32" i="1"/>
  <c r="C88" i="25" s="1"/>
  <c r="B88" i="25"/>
  <c r="H91" i="25"/>
  <c r="G91" i="25"/>
  <c r="E91" i="25"/>
  <c r="D91" i="25"/>
  <c r="F18" i="1"/>
  <c r="C91" i="25" s="1"/>
  <c r="B91" i="25"/>
  <c r="H84" i="25"/>
  <c r="E84" i="25"/>
  <c r="D84" i="25"/>
  <c r="F30" i="1"/>
  <c r="C84" i="25" s="1"/>
  <c r="B84" i="25"/>
  <c r="H79" i="25"/>
  <c r="E79" i="25"/>
  <c r="D79" i="25"/>
  <c r="F29" i="1"/>
  <c r="C79" i="25" s="1"/>
  <c r="B79" i="25"/>
  <c r="H89" i="25"/>
  <c r="G89" i="25"/>
  <c r="E89" i="25"/>
  <c r="D89" i="25"/>
  <c r="F20" i="1"/>
  <c r="C89" i="25"/>
  <c r="B89" i="25"/>
  <c r="H78" i="25"/>
  <c r="E78" i="25"/>
  <c r="D78" i="25"/>
  <c r="F28" i="1"/>
  <c r="C78" i="25" s="1"/>
  <c r="B78" i="25"/>
  <c r="H93" i="25"/>
  <c r="G93" i="25"/>
  <c r="E93" i="25"/>
  <c r="D93" i="25"/>
  <c r="B93" i="25"/>
  <c r="H87" i="25"/>
  <c r="G87" i="25"/>
  <c r="E87" i="25"/>
  <c r="D87" i="25"/>
  <c r="B87" i="25"/>
  <c r="H90" i="25"/>
  <c r="G90" i="25"/>
  <c r="E90" i="25"/>
  <c r="D90" i="25"/>
  <c r="B90" i="25"/>
  <c r="H102" i="25"/>
  <c r="G102" i="25"/>
  <c r="E102" i="25"/>
  <c r="D102" i="25"/>
  <c r="B102" i="25"/>
  <c r="H94" i="25"/>
  <c r="G94" i="25"/>
  <c r="E94" i="25"/>
  <c r="D94" i="25"/>
  <c r="B94" i="25"/>
  <c r="H76" i="25"/>
  <c r="E76" i="25"/>
  <c r="D76" i="25"/>
  <c r="B76" i="25"/>
  <c r="H97" i="25"/>
  <c r="G97" i="25"/>
  <c r="E97" i="25"/>
  <c r="D97" i="25"/>
  <c r="B97" i="25"/>
  <c r="H77" i="25"/>
  <c r="E77" i="25"/>
  <c r="D77" i="25"/>
  <c r="B77" i="25"/>
  <c r="H99" i="25"/>
  <c r="G99" i="25"/>
  <c r="E99" i="25"/>
  <c r="D99" i="25"/>
  <c r="B99" i="25"/>
  <c r="H101" i="25"/>
  <c r="G101" i="25"/>
  <c r="E101" i="25"/>
  <c r="D101" i="25"/>
  <c r="B101" i="25"/>
  <c r="H83" i="25"/>
  <c r="E83" i="25"/>
  <c r="D83" i="25"/>
  <c r="B83" i="25"/>
  <c r="H82" i="25"/>
  <c r="E82" i="25"/>
  <c r="D82" i="25"/>
  <c r="B82" i="25"/>
  <c r="H92" i="25"/>
  <c r="G92" i="25"/>
  <c r="E92" i="25"/>
  <c r="D92" i="25"/>
  <c r="B92" i="25"/>
  <c r="H95" i="25"/>
  <c r="G95" i="25"/>
  <c r="E95" i="25"/>
  <c r="D95" i="25"/>
  <c r="B95" i="25"/>
  <c r="H73" i="25"/>
  <c r="E73" i="25"/>
  <c r="D73" i="25"/>
  <c r="B73" i="25"/>
  <c r="E74" i="25"/>
  <c r="D74" i="25"/>
  <c r="B74" i="25"/>
  <c r="H70" i="25"/>
  <c r="E70" i="25"/>
  <c r="D70" i="25"/>
  <c r="B70" i="25"/>
  <c r="E85" i="25"/>
  <c r="D85" i="25"/>
  <c r="B85" i="25"/>
  <c r="H51" i="25"/>
  <c r="E51" i="25"/>
  <c r="D51" i="25"/>
  <c r="B51" i="25"/>
  <c r="H48" i="25"/>
  <c r="E48" i="25"/>
  <c r="D48" i="25"/>
  <c r="B48" i="25"/>
  <c r="E67" i="25"/>
  <c r="D67" i="25"/>
  <c r="B67" i="25"/>
  <c r="H69" i="25"/>
  <c r="E69" i="25"/>
  <c r="D69" i="25"/>
  <c r="B69" i="25"/>
  <c r="H59" i="25"/>
  <c r="E59" i="25"/>
  <c r="D59" i="25"/>
  <c r="B59" i="25"/>
  <c r="H98" i="25"/>
  <c r="G98" i="25"/>
  <c r="E98" i="25"/>
  <c r="D98" i="25"/>
  <c r="B98" i="25"/>
  <c r="H47" i="25"/>
  <c r="E47" i="25"/>
  <c r="D47" i="25"/>
  <c r="B47" i="25"/>
  <c r="H72" i="25"/>
  <c r="E72" i="25"/>
  <c r="D72" i="25"/>
  <c r="B72" i="25"/>
  <c r="H58" i="25"/>
  <c r="E58" i="25"/>
  <c r="D58" i="25"/>
  <c r="B58" i="25"/>
  <c r="H49" i="25"/>
  <c r="E49" i="25"/>
  <c r="D49" i="25"/>
  <c r="B49" i="25"/>
  <c r="H52" i="25"/>
  <c r="E52" i="25"/>
  <c r="D52" i="25"/>
  <c r="B52" i="25"/>
  <c r="H62" i="25"/>
  <c r="E62" i="25"/>
  <c r="D62" i="25"/>
  <c r="B62" i="25"/>
  <c r="H53" i="25"/>
  <c r="E53" i="25"/>
  <c r="D53" i="25"/>
  <c r="B53" i="25"/>
  <c r="H55" i="25"/>
  <c r="E55" i="25"/>
  <c r="D55" i="25"/>
  <c r="B55" i="25"/>
  <c r="H50" i="25"/>
  <c r="E50" i="25"/>
  <c r="D50" i="25"/>
  <c r="B50" i="25"/>
  <c r="H57" i="25"/>
  <c r="E57" i="25"/>
  <c r="D57" i="25"/>
  <c r="B57" i="25"/>
  <c r="H61" i="25"/>
  <c r="E61" i="25"/>
  <c r="D61" i="25"/>
  <c r="B61" i="25"/>
  <c r="H71" i="25"/>
  <c r="E71" i="25"/>
  <c r="D71" i="25"/>
  <c r="B71" i="25"/>
  <c r="H60" i="25"/>
  <c r="E60" i="25"/>
  <c r="D60" i="25"/>
  <c r="B60" i="25"/>
  <c r="H81" i="25"/>
  <c r="E81" i="25"/>
  <c r="D81" i="25"/>
  <c r="B81" i="25"/>
  <c r="H80" i="25"/>
  <c r="E80" i="25"/>
  <c r="D80" i="25"/>
  <c r="B80" i="25"/>
  <c r="H54" i="25"/>
  <c r="E54" i="25"/>
  <c r="D54" i="25"/>
  <c r="B54" i="25"/>
  <c r="E64" i="25"/>
  <c r="D64" i="25"/>
  <c r="B64" i="25"/>
  <c r="H56" i="25"/>
  <c r="E56" i="25"/>
  <c r="D56" i="25"/>
  <c r="B56" i="25"/>
  <c r="E63" i="25"/>
  <c r="D63" i="25"/>
  <c r="B63" i="25"/>
  <c r="H7" i="25"/>
  <c r="E7" i="25"/>
  <c r="D7" i="25"/>
  <c r="F1024" i="1"/>
  <c r="C7" i="25" s="1"/>
  <c r="B7" i="25"/>
  <c r="H41" i="25"/>
  <c r="G41" i="25"/>
  <c r="E41" i="25"/>
  <c r="D41" i="25"/>
  <c r="F853" i="1"/>
  <c r="C41" i="25" s="1"/>
  <c r="B41" i="25"/>
  <c r="H31" i="25"/>
  <c r="G31" i="25"/>
  <c r="E31" i="25"/>
  <c r="D31" i="25"/>
  <c r="F848" i="1"/>
  <c r="C31" i="25"/>
  <c r="B31" i="25"/>
  <c r="H8" i="25"/>
  <c r="E8" i="25"/>
  <c r="D8" i="25"/>
  <c r="F1025" i="1"/>
  <c r="C8" i="25" s="1"/>
  <c r="B8" i="25"/>
  <c r="H33" i="25"/>
  <c r="G33" i="25"/>
  <c r="E33" i="25"/>
  <c r="D33" i="25"/>
  <c r="B33" i="25"/>
  <c r="H5" i="25"/>
  <c r="E5" i="25"/>
  <c r="D5" i="25"/>
  <c r="B5" i="25"/>
  <c r="H29" i="25"/>
  <c r="G29" i="25"/>
  <c r="E29" i="25"/>
  <c r="D29" i="25"/>
  <c r="B29" i="25"/>
  <c r="H37" i="25"/>
  <c r="G37" i="25"/>
  <c r="E37" i="25"/>
  <c r="D37" i="25"/>
  <c r="B37" i="25"/>
  <c r="H39" i="25"/>
  <c r="G39" i="25"/>
  <c r="E39" i="25"/>
  <c r="D39" i="25"/>
  <c r="B39" i="25"/>
  <c r="H36" i="25"/>
  <c r="G36" i="25"/>
  <c r="E36" i="25"/>
  <c r="D36" i="25"/>
  <c r="B36" i="25"/>
  <c r="H40" i="25"/>
  <c r="G40" i="25"/>
  <c r="E40" i="25"/>
  <c r="D40" i="25"/>
  <c r="B40" i="25"/>
  <c r="H38" i="25"/>
  <c r="G38" i="25"/>
  <c r="E38" i="25"/>
  <c r="D38" i="25"/>
  <c r="B38" i="25"/>
  <c r="H35" i="25"/>
  <c r="G35" i="25"/>
  <c r="E35" i="25"/>
  <c r="D35" i="25"/>
  <c r="B35" i="25"/>
  <c r="H32" i="25"/>
  <c r="G32" i="25"/>
  <c r="E32" i="25"/>
  <c r="D32" i="25"/>
  <c r="B32" i="25"/>
  <c r="H30" i="25"/>
  <c r="G30" i="25"/>
  <c r="E30" i="25"/>
  <c r="D30" i="25"/>
  <c r="B30" i="25"/>
  <c r="H34" i="25"/>
  <c r="G34" i="25"/>
  <c r="E34" i="25"/>
  <c r="D34" i="25"/>
  <c r="B34" i="25"/>
  <c r="E18" i="25"/>
  <c r="D18" i="25"/>
  <c r="B18" i="25"/>
  <c r="E25" i="25"/>
  <c r="D25" i="25"/>
  <c r="B25" i="25"/>
  <c r="E13" i="25"/>
  <c r="D13" i="25"/>
  <c r="B13" i="25"/>
  <c r="E22" i="25"/>
  <c r="D22" i="25"/>
  <c r="B22" i="25"/>
  <c r="H28" i="25"/>
  <c r="G28" i="25"/>
  <c r="E28" i="25"/>
  <c r="D28" i="25"/>
  <c r="B28" i="25"/>
  <c r="H9" i="25"/>
  <c r="E9" i="25"/>
  <c r="D9" i="25"/>
  <c r="B9" i="25"/>
  <c r="E21" i="25"/>
  <c r="D21" i="25"/>
  <c r="B21" i="25"/>
  <c r="H6" i="25"/>
  <c r="E6" i="25"/>
  <c r="D6" i="25"/>
  <c r="B6" i="25"/>
  <c r="E11" i="25"/>
  <c r="D11" i="25"/>
  <c r="B11" i="25"/>
  <c r="E16" i="25"/>
  <c r="D16" i="25"/>
  <c r="B16" i="25"/>
  <c r="E14" i="25"/>
  <c r="D14" i="25"/>
  <c r="B14" i="25"/>
  <c r="H10" i="25"/>
  <c r="E10" i="25"/>
  <c r="D10" i="25"/>
  <c r="B10" i="25"/>
  <c r="E17" i="25"/>
  <c r="D17" i="25"/>
  <c r="B17" i="25"/>
  <c r="H40" i="24"/>
  <c r="G40" i="24"/>
  <c r="E40" i="24"/>
  <c r="D40" i="24"/>
  <c r="B40" i="24"/>
  <c r="H31" i="24"/>
  <c r="G31" i="24"/>
  <c r="E31" i="24"/>
  <c r="D31" i="24"/>
  <c r="B31" i="24"/>
  <c r="H32" i="24"/>
  <c r="G32" i="24"/>
  <c r="E32" i="24"/>
  <c r="D32" i="24"/>
  <c r="B32" i="24"/>
  <c r="H59" i="24"/>
  <c r="G59" i="24"/>
  <c r="E59" i="24"/>
  <c r="D59" i="24"/>
  <c r="B59" i="24"/>
  <c r="H47" i="24"/>
  <c r="G47" i="24"/>
  <c r="E47" i="24"/>
  <c r="D47" i="24"/>
  <c r="B47" i="24"/>
  <c r="H39" i="24"/>
  <c r="G39" i="24"/>
  <c r="E39" i="24"/>
  <c r="D39" i="24"/>
  <c r="B39" i="24"/>
  <c r="H52" i="24"/>
  <c r="G52" i="24"/>
  <c r="E52" i="24"/>
  <c r="D52" i="24"/>
  <c r="B52" i="24"/>
  <c r="H38" i="24"/>
  <c r="G38" i="24"/>
  <c r="E38" i="24"/>
  <c r="D38" i="24"/>
  <c r="B38" i="24"/>
  <c r="H53" i="24"/>
  <c r="G53" i="24"/>
  <c r="E53" i="24"/>
  <c r="D53" i="24"/>
  <c r="B53" i="24"/>
  <c r="H37" i="24"/>
  <c r="G37" i="24"/>
  <c r="E37" i="24"/>
  <c r="D37" i="24"/>
  <c r="B37" i="24"/>
  <c r="H56" i="24"/>
  <c r="G56" i="24"/>
  <c r="E56" i="24"/>
  <c r="D56" i="24"/>
  <c r="B56" i="24"/>
  <c r="H57" i="24"/>
  <c r="G57" i="24"/>
  <c r="E57" i="24"/>
  <c r="D57" i="24"/>
  <c r="B57" i="24"/>
  <c r="H48" i="24"/>
  <c r="G48" i="24"/>
  <c r="E48" i="24"/>
  <c r="D48" i="24"/>
  <c r="B48" i="24"/>
  <c r="H60" i="24"/>
  <c r="G60" i="24"/>
  <c r="E60" i="24"/>
  <c r="D60" i="24"/>
  <c r="B60" i="24"/>
  <c r="H61" i="24"/>
  <c r="G61" i="24"/>
  <c r="E61" i="24"/>
  <c r="D61" i="24"/>
  <c r="B61" i="24"/>
  <c r="H50" i="24"/>
  <c r="G50" i="24"/>
  <c r="E50" i="24"/>
  <c r="D50" i="24"/>
  <c r="B50" i="24"/>
  <c r="H29" i="24"/>
  <c r="G29" i="24"/>
  <c r="E29" i="24"/>
  <c r="D29" i="24"/>
  <c r="B29" i="24"/>
  <c r="H30" i="24"/>
  <c r="G30" i="24"/>
  <c r="E30" i="24"/>
  <c r="D30" i="24"/>
  <c r="B30" i="24"/>
  <c r="H28" i="24"/>
  <c r="G28" i="24"/>
  <c r="E28" i="24"/>
  <c r="D28" i="24"/>
  <c r="B28" i="24"/>
  <c r="H27" i="24"/>
  <c r="G27" i="24"/>
  <c r="E27" i="24"/>
  <c r="D27" i="24"/>
  <c r="B27" i="24"/>
  <c r="H44" i="24"/>
  <c r="G44" i="24"/>
  <c r="E44" i="24"/>
  <c r="D44" i="24"/>
  <c r="B44" i="24"/>
  <c r="H43" i="24"/>
  <c r="G43" i="24"/>
  <c r="E43" i="24"/>
  <c r="D43" i="24"/>
  <c r="B43" i="24"/>
  <c r="H65" i="24"/>
  <c r="G65" i="24"/>
  <c r="E65" i="24"/>
  <c r="D65" i="24"/>
  <c r="B65" i="24"/>
  <c r="H54" i="24"/>
  <c r="G54" i="24"/>
  <c r="E54" i="24"/>
  <c r="D54" i="24"/>
  <c r="B54" i="24"/>
  <c r="H42" i="24"/>
  <c r="G42" i="24"/>
  <c r="E42" i="24"/>
  <c r="D42" i="24"/>
  <c r="B42" i="24"/>
  <c r="H41" i="24"/>
  <c r="G41" i="24"/>
  <c r="E41" i="24"/>
  <c r="D41" i="24"/>
  <c r="B41" i="24"/>
  <c r="H55" i="24"/>
  <c r="G55" i="24"/>
  <c r="E55" i="24"/>
  <c r="D55" i="24"/>
  <c r="B55" i="24"/>
  <c r="H46" i="24"/>
  <c r="G46" i="24"/>
  <c r="E46" i="24"/>
  <c r="D46" i="24"/>
  <c r="B46" i="24"/>
  <c r="H66" i="24"/>
  <c r="G66" i="24"/>
  <c r="E66" i="24"/>
  <c r="D66" i="24"/>
  <c r="B66" i="24"/>
  <c r="H58" i="24"/>
  <c r="G58" i="24"/>
  <c r="E58" i="24"/>
  <c r="D58" i="24"/>
  <c r="B58" i="24"/>
  <c r="H64" i="24"/>
  <c r="G64" i="24"/>
  <c r="E64" i="24"/>
  <c r="D64" i="24"/>
  <c r="B64" i="24"/>
  <c r="H63" i="24"/>
  <c r="G63" i="24"/>
  <c r="E63" i="24"/>
  <c r="D63" i="24"/>
  <c r="B63" i="24"/>
  <c r="H45" i="24"/>
  <c r="G45" i="24"/>
  <c r="E45" i="24"/>
  <c r="D45" i="24"/>
  <c r="B45" i="24"/>
  <c r="H51" i="24"/>
  <c r="G51" i="24"/>
  <c r="E51" i="24"/>
  <c r="D51" i="24"/>
  <c r="B51" i="24"/>
  <c r="H49" i="24"/>
  <c r="G49" i="24"/>
  <c r="E49" i="24"/>
  <c r="D49" i="24"/>
  <c r="B49" i="24"/>
  <c r="H62" i="24"/>
  <c r="G62" i="24"/>
  <c r="E62" i="24"/>
  <c r="D62" i="24"/>
  <c r="B62" i="24"/>
  <c r="H36" i="24"/>
  <c r="G36" i="24"/>
  <c r="E36" i="24"/>
  <c r="D36" i="24"/>
  <c r="B36" i="24"/>
  <c r="H35" i="24"/>
  <c r="G35" i="24"/>
  <c r="E35" i="24"/>
  <c r="D35" i="24"/>
  <c r="B35" i="24"/>
  <c r="H34" i="24"/>
  <c r="G34" i="24"/>
  <c r="E34" i="24"/>
  <c r="D34" i="24"/>
  <c r="B34" i="24"/>
  <c r="H33" i="24"/>
  <c r="G33" i="24"/>
  <c r="E33" i="24"/>
  <c r="D33" i="24"/>
  <c r="B33" i="24"/>
  <c r="G17" i="24"/>
  <c r="E17" i="24"/>
  <c r="D17" i="24"/>
  <c r="B17" i="24"/>
  <c r="H7" i="24"/>
  <c r="G7" i="24"/>
  <c r="E7" i="24"/>
  <c r="D7" i="24"/>
  <c r="B7" i="24"/>
  <c r="H11" i="24"/>
  <c r="G11" i="24"/>
  <c r="E11" i="24"/>
  <c r="D11" i="24"/>
  <c r="B11" i="24"/>
  <c r="H13" i="24"/>
  <c r="G13" i="24"/>
  <c r="E13" i="24"/>
  <c r="D13" i="24"/>
  <c r="B13" i="24"/>
  <c r="H10" i="24"/>
  <c r="G10" i="24"/>
  <c r="E10" i="24"/>
  <c r="D10" i="24"/>
  <c r="B10" i="24"/>
  <c r="H5" i="24"/>
  <c r="G5" i="24"/>
  <c r="E5" i="24"/>
  <c r="D5" i="24"/>
  <c r="B5" i="24"/>
  <c r="H12" i="24"/>
  <c r="G12" i="24"/>
  <c r="E12" i="24"/>
  <c r="D12" i="24"/>
  <c r="B12" i="24"/>
  <c r="H6" i="24"/>
  <c r="G6" i="24"/>
  <c r="E6" i="24"/>
  <c r="D6" i="24"/>
  <c r="B6" i="24"/>
  <c r="H14" i="24"/>
  <c r="G14" i="24"/>
  <c r="E14" i="24"/>
  <c r="D14" i="24"/>
  <c r="B14" i="24"/>
  <c r="H19" i="24"/>
  <c r="G19" i="24"/>
  <c r="E19" i="24"/>
  <c r="D19" i="24"/>
  <c r="B19" i="24"/>
  <c r="H21" i="24"/>
  <c r="G21" i="24"/>
  <c r="E21" i="24"/>
  <c r="D21" i="24"/>
  <c r="B21" i="24"/>
  <c r="H20" i="24"/>
  <c r="G20" i="24"/>
  <c r="E20" i="24"/>
  <c r="D20" i="24"/>
  <c r="B20" i="24"/>
  <c r="H16" i="24"/>
  <c r="G16" i="24"/>
  <c r="E16" i="24"/>
  <c r="D16" i="24"/>
  <c r="B16" i="24"/>
  <c r="H8" i="24"/>
  <c r="G8" i="24"/>
  <c r="E8" i="24"/>
  <c r="D8" i="24"/>
  <c r="B8" i="24"/>
  <c r="H9" i="24"/>
  <c r="G9" i="24"/>
  <c r="E9" i="24"/>
  <c r="D9" i="24"/>
  <c r="B9" i="24"/>
  <c r="H15" i="24"/>
  <c r="G15" i="24"/>
  <c r="E15" i="24"/>
  <c r="D15" i="24"/>
  <c r="B15" i="24"/>
  <c r="H18" i="24"/>
  <c r="G18" i="24"/>
  <c r="E18" i="24"/>
  <c r="D18" i="24"/>
  <c r="B18" i="24"/>
  <c r="H57" i="23"/>
  <c r="E57" i="23"/>
  <c r="D57" i="23"/>
  <c r="B57" i="23"/>
  <c r="H55" i="23"/>
  <c r="E55" i="23"/>
  <c r="D55" i="23"/>
  <c r="B55" i="23"/>
  <c r="H43" i="23"/>
  <c r="E43" i="23"/>
  <c r="D43" i="23"/>
  <c r="B43" i="23"/>
  <c r="H20" i="23"/>
  <c r="E20" i="23"/>
  <c r="D20" i="23"/>
  <c r="B20" i="23"/>
  <c r="H25" i="23"/>
  <c r="E25" i="23"/>
  <c r="D25" i="23"/>
  <c r="B25" i="23"/>
  <c r="E39" i="23"/>
  <c r="D39" i="23"/>
  <c r="B39" i="23"/>
  <c r="H51" i="23"/>
  <c r="E51" i="23"/>
  <c r="D51" i="23"/>
  <c r="B51" i="23"/>
  <c r="E50" i="23"/>
  <c r="D50" i="23"/>
  <c r="B50" i="23"/>
  <c r="H31" i="23"/>
  <c r="E31" i="23"/>
  <c r="D31" i="23"/>
  <c r="B31" i="23"/>
  <c r="E26" i="23"/>
  <c r="D26" i="23"/>
  <c r="B26" i="23"/>
  <c r="H42" i="23"/>
  <c r="E42" i="23"/>
  <c r="D42" i="23"/>
  <c r="B42" i="23"/>
  <c r="H49" i="23"/>
  <c r="E49" i="23"/>
  <c r="D49" i="23"/>
  <c r="B49" i="23"/>
  <c r="H44" i="23"/>
  <c r="E44" i="23"/>
  <c r="D44" i="23"/>
  <c r="B44" i="23"/>
  <c r="H19" i="23"/>
  <c r="E19" i="23"/>
  <c r="D19" i="23"/>
  <c r="B19" i="23"/>
  <c r="H48" i="23"/>
  <c r="E48" i="23"/>
  <c r="D48" i="23"/>
  <c r="B48" i="23"/>
  <c r="H58" i="23"/>
  <c r="E58" i="23"/>
  <c r="D58" i="23"/>
  <c r="B58" i="23"/>
  <c r="H30" i="23"/>
  <c r="E30" i="23"/>
  <c r="D30" i="23"/>
  <c r="B30" i="23"/>
  <c r="H22" i="23"/>
  <c r="E22" i="23"/>
  <c r="D22" i="23"/>
  <c r="B22" i="23"/>
  <c r="H46" i="23"/>
  <c r="E46" i="23"/>
  <c r="D46" i="23"/>
  <c r="B46" i="23"/>
  <c r="H21" i="23"/>
  <c r="E21" i="23"/>
  <c r="D21" i="23"/>
  <c r="B21" i="23"/>
  <c r="E52" i="23"/>
  <c r="D52" i="23"/>
  <c r="B52" i="23"/>
  <c r="H24" i="23"/>
  <c r="E24" i="23"/>
  <c r="D24" i="23"/>
  <c r="B24" i="23"/>
  <c r="H36" i="23"/>
  <c r="E36" i="23"/>
  <c r="D36" i="23"/>
  <c r="B36" i="23"/>
  <c r="H34" i="23"/>
  <c r="E34" i="23"/>
  <c r="D34" i="23"/>
  <c r="B34" i="23"/>
  <c r="H23" i="23"/>
  <c r="E23" i="23"/>
  <c r="D23" i="23"/>
  <c r="B23" i="23"/>
  <c r="H29" i="23"/>
  <c r="E29" i="23"/>
  <c r="D29" i="23"/>
  <c r="B29" i="23"/>
  <c r="H38" i="23"/>
  <c r="E38" i="23"/>
  <c r="D38" i="23"/>
  <c r="B38" i="23"/>
  <c r="H45" i="23"/>
  <c r="E45" i="23"/>
  <c r="D45" i="23"/>
  <c r="B45" i="23"/>
  <c r="H56" i="23"/>
  <c r="E56" i="23"/>
  <c r="D56" i="23"/>
  <c r="B56" i="23"/>
  <c r="H32" i="23"/>
  <c r="E32" i="23"/>
  <c r="D32" i="23"/>
  <c r="B32" i="23"/>
  <c r="H37" i="23"/>
  <c r="E37" i="23"/>
  <c r="D37" i="23"/>
  <c r="B37" i="23"/>
  <c r="H41" i="23"/>
  <c r="E41" i="23"/>
  <c r="D41" i="23"/>
  <c r="B41" i="23"/>
  <c r="H33" i="23"/>
  <c r="E33" i="23"/>
  <c r="D33" i="23"/>
  <c r="B33" i="23"/>
  <c r="H18" i="23"/>
  <c r="E18" i="23"/>
  <c r="D18" i="23"/>
  <c r="B18" i="23"/>
  <c r="H35" i="23"/>
  <c r="E35" i="23"/>
  <c r="D35" i="23"/>
  <c r="B35" i="23"/>
  <c r="H47" i="23"/>
  <c r="E47" i="23"/>
  <c r="D47" i="23"/>
  <c r="B47" i="23"/>
  <c r="H8" i="23"/>
  <c r="G8" i="23"/>
  <c r="E8" i="23"/>
  <c r="D8" i="23"/>
  <c r="B8" i="23"/>
  <c r="H7" i="23"/>
  <c r="G7" i="23"/>
  <c r="E7" i="23"/>
  <c r="D7" i="23"/>
  <c r="B7" i="23"/>
  <c r="H6" i="23"/>
  <c r="G6" i="23"/>
  <c r="E6" i="23"/>
  <c r="D6" i="23"/>
  <c r="B6" i="23"/>
  <c r="H5" i="23"/>
  <c r="G5" i="23"/>
  <c r="E5" i="23"/>
  <c r="D5" i="23"/>
  <c r="B5" i="23"/>
  <c r="H9" i="23"/>
  <c r="G9" i="23"/>
  <c r="E9" i="23"/>
  <c r="D9" i="23"/>
  <c r="B9" i="23"/>
  <c r="H11" i="23"/>
  <c r="G11" i="23"/>
  <c r="E11" i="23"/>
  <c r="D11" i="23"/>
  <c r="B11" i="23"/>
  <c r="H10" i="23"/>
  <c r="G10" i="23"/>
  <c r="E10" i="23"/>
  <c r="D10" i="23"/>
  <c r="B10" i="23"/>
  <c r="H12" i="23"/>
  <c r="G12" i="23"/>
  <c r="E12" i="23"/>
  <c r="D12" i="23"/>
  <c r="B12" i="23"/>
  <c r="H47" i="22"/>
  <c r="G47" i="22"/>
  <c r="E47" i="22"/>
  <c r="D47" i="22"/>
  <c r="B47" i="22"/>
  <c r="H41" i="22"/>
  <c r="G41" i="22"/>
  <c r="E41" i="22"/>
  <c r="D41" i="22"/>
  <c r="B41" i="22"/>
  <c r="H46" i="22"/>
  <c r="G46" i="22"/>
  <c r="E46" i="22"/>
  <c r="D46" i="22"/>
  <c r="B46" i="22"/>
  <c r="H45" i="22"/>
  <c r="G45" i="22"/>
  <c r="E45" i="22"/>
  <c r="D45" i="22"/>
  <c r="B45" i="22"/>
  <c r="H44" i="22"/>
  <c r="G44" i="22"/>
  <c r="E44" i="22"/>
  <c r="D44" i="22"/>
  <c r="B44" i="22"/>
  <c r="H43" i="22"/>
  <c r="G43" i="22"/>
  <c r="E43" i="22"/>
  <c r="D43" i="22"/>
  <c r="B43" i="22"/>
  <c r="H42" i="22"/>
  <c r="G42" i="22"/>
  <c r="E42" i="22"/>
  <c r="D42" i="22"/>
  <c r="B42" i="22"/>
  <c r="H40" i="22"/>
  <c r="G40" i="22"/>
  <c r="E40" i="22"/>
  <c r="D40" i="22"/>
  <c r="B40" i="22"/>
  <c r="H39" i="22"/>
  <c r="G39" i="22"/>
  <c r="E39" i="22"/>
  <c r="D39" i="22"/>
  <c r="B39" i="22"/>
  <c r="H38" i="22"/>
  <c r="G38" i="22"/>
  <c r="E38" i="22"/>
  <c r="D38" i="22"/>
  <c r="B38" i="22"/>
  <c r="H19" i="22"/>
  <c r="G19" i="22"/>
  <c r="E19" i="22"/>
  <c r="D19" i="22"/>
  <c r="B19" i="22"/>
  <c r="H7" i="22"/>
  <c r="G7" i="22"/>
  <c r="E7" i="22"/>
  <c r="D7" i="22"/>
  <c r="B7" i="22"/>
  <c r="H15" i="22"/>
  <c r="G15" i="22"/>
  <c r="E15" i="22"/>
  <c r="D15" i="22"/>
  <c r="B15" i="22"/>
  <c r="H8" i="22"/>
  <c r="G8" i="22"/>
  <c r="E8" i="22"/>
  <c r="D8" i="22"/>
  <c r="B8" i="22"/>
  <c r="H26" i="22"/>
  <c r="G26" i="22"/>
  <c r="E26" i="22"/>
  <c r="D26" i="22"/>
  <c r="B26" i="22"/>
  <c r="H28" i="22"/>
  <c r="G28" i="22"/>
  <c r="E28" i="22"/>
  <c r="D28" i="22"/>
  <c r="B28" i="22"/>
  <c r="H30" i="22"/>
  <c r="G30" i="22"/>
  <c r="E30" i="22"/>
  <c r="D30" i="22"/>
  <c r="B30" i="22"/>
  <c r="H27" i="22"/>
  <c r="G27" i="22"/>
  <c r="E27" i="22"/>
  <c r="D27" i="22"/>
  <c r="B27" i="22"/>
  <c r="H24" i="22"/>
  <c r="G24" i="22"/>
  <c r="E24" i="22"/>
  <c r="D24" i="22"/>
  <c r="B24" i="22"/>
  <c r="H23" i="22"/>
  <c r="G23" i="22"/>
  <c r="E23" i="22"/>
  <c r="D23" i="22"/>
  <c r="B23" i="22"/>
  <c r="H31" i="22"/>
  <c r="G31" i="22"/>
  <c r="E31" i="22"/>
  <c r="D31" i="22"/>
  <c r="B31" i="22"/>
  <c r="H6" i="22"/>
  <c r="G6" i="22"/>
  <c r="E6" i="22"/>
  <c r="D6" i="22"/>
  <c r="B6" i="22"/>
  <c r="H5" i="22"/>
  <c r="G5" i="22"/>
  <c r="E5" i="22"/>
  <c r="D5" i="22"/>
  <c r="B5" i="22"/>
  <c r="H20" i="22"/>
  <c r="G20" i="22"/>
  <c r="E20" i="22"/>
  <c r="D20" i="22"/>
  <c r="B20" i="22"/>
  <c r="H13" i="22"/>
  <c r="G13" i="22"/>
  <c r="E13" i="22"/>
  <c r="D13" i="22"/>
  <c r="B13" i="22"/>
  <c r="H17" i="22"/>
  <c r="G17" i="22"/>
  <c r="E17" i="22"/>
  <c r="D17" i="22"/>
  <c r="B17" i="22"/>
  <c r="H14" i="22"/>
  <c r="G14" i="22"/>
  <c r="E14" i="22"/>
  <c r="D14" i="22"/>
  <c r="B14" i="22"/>
  <c r="H29" i="22"/>
  <c r="G29" i="22"/>
  <c r="E29" i="22"/>
  <c r="D29" i="22"/>
  <c r="B29" i="22"/>
  <c r="H10" i="22"/>
  <c r="G10" i="22"/>
  <c r="E10" i="22"/>
  <c r="D10" i="22"/>
  <c r="B10" i="22"/>
  <c r="H11" i="22"/>
  <c r="G11" i="22"/>
  <c r="E11" i="22"/>
  <c r="D11" i="22"/>
  <c r="B11" i="22"/>
  <c r="H12" i="22"/>
  <c r="G12" i="22"/>
  <c r="E12" i="22"/>
  <c r="D12" i="22"/>
  <c r="B12" i="22"/>
  <c r="H32" i="22"/>
  <c r="G32" i="22"/>
  <c r="E32" i="22"/>
  <c r="D32" i="22"/>
  <c r="B32" i="22"/>
  <c r="H9" i="22"/>
  <c r="G9" i="22"/>
  <c r="E9" i="22"/>
  <c r="D9" i="22"/>
  <c r="B9" i="22"/>
  <c r="H16" i="22"/>
  <c r="G16" i="22"/>
  <c r="E16" i="22"/>
  <c r="D16" i="22"/>
  <c r="B16" i="22"/>
  <c r="H25" i="22"/>
  <c r="G25" i="22"/>
  <c r="E25" i="22"/>
  <c r="D25" i="22"/>
  <c r="B25" i="22"/>
  <c r="H21" i="22"/>
  <c r="G21" i="22"/>
  <c r="E21" i="22"/>
  <c r="D21" i="22"/>
  <c r="B21" i="22"/>
  <c r="H18" i="22"/>
  <c r="G18" i="22"/>
  <c r="E18" i="22"/>
  <c r="D18" i="22"/>
  <c r="B18" i="22"/>
  <c r="H22" i="22"/>
  <c r="G22" i="22"/>
  <c r="E22" i="22"/>
  <c r="D22" i="22"/>
  <c r="B22" i="22"/>
  <c r="H44" i="21"/>
  <c r="G44" i="21"/>
  <c r="E44" i="21"/>
  <c r="D44" i="21"/>
  <c r="B44" i="21"/>
  <c r="H42" i="21"/>
  <c r="G42" i="21"/>
  <c r="E42" i="21"/>
  <c r="D42" i="21"/>
  <c r="B42" i="21"/>
  <c r="H43" i="21"/>
  <c r="G43" i="21"/>
  <c r="E43" i="21"/>
  <c r="D43" i="21"/>
  <c r="B43" i="21"/>
  <c r="H33" i="21"/>
  <c r="G33" i="21"/>
  <c r="E33" i="21"/>
  <c r="D33" i="21"/>
  <c r="B33" i="21"/>
  <c r="H29" i="21"/>
  <c r="G29" i="21"/>
  <c r="E29" i="21"/>
  <c r="D29" i="21"/>
  <c r="B29" i="21"/>
  <c r="H37" i="21"/>
  <c r="G37" i="21"/>
  <c r="E37" i="21"/>
  <c r="D37" i="21"/>
  <c r="B37" i="21"/>
  <c r="H35" i="21"/>
  <c r="G35" i="21"/>
  <c r="E35" i="21"/>
  <c r="D35" i="21"/>
  <c r="B35" i="21"/>
  <c r="H36" i="21"/>
  <c r="G36" i="21"/>
  <c r="E36" i="21"/>
  <c r="D36" i="21"/>
  <c r="B36" i="21"/>
  <c r="H38" i="21"/>
  <c r="G38" i="21"/>
  <c r="E38" i="21"/>
  <c r="D38" i="21"/>
  <c r="B38" i="21"/>
  <c r="H26" i="21"/>
  <c r="G26" i="21"/>
  <c r="E26" i="21"/>
  <c r="D26" i="21"/>
  <c r="B26" i="21"/>
  <c r="H25" i="21"/>
  <c r="G25" i="21"/>
  <c r="E25" i="21"/>
  <c r="D25" i="21"/>
  <c r="B25" i="21"/>
  <c r="H40" i="21"/>
  <c r="G40" i="21"/>
  <c r="E40" i="21"/>
  <c r="D40" i="21"/>
  <c r="B40" i="21"/>
  <c r="H41" i="21"/>
  <c r="G41" i="21"/>
  <c r="E41" i="21"/>
  <c r="D41" i="21"/>
  <c r="B41" i="21"/>
  <c r="H31" i="21"/>
  <c r="G31" i="21"/>
  <c r="E31" i="21"/>
  <c r="D31" i="21"/>
  <c r="B31" i="21"/>
  <c r="H34" i="21"/>
  <c r="G34" i="21"/>
  <c r="E34" i="21"/>
  <c r="D34" i="21"/>
  <c r="B34" i="21"/>
  <c r="H30" i="21"/>
  <c r="G30" i="21"/>
  <c r="E30" i="21"/>
  <c r="D30" i="21"/>
  <c r="B30" i="21"/>
  <c r="H32" i="21"/>
  <c r="G32" i="21"/>
  <c r="E32" i="21"/>
  <c r="D32" i="21"/>
  <c r="B32" i="21"/>
  <c r="H18" i="21"/>
  <c r="G18" i="21"/>
  <c r="E18" i="21"/>
  <c r="D18" i="21"/>
  <c r="B18" i="21"/>
  <c r="H28" i="21"/>
  <c r="G28" i="21"/>
  <c r="E28" i="21"/>
  <c r="D28" i="21"/>
  <c r="B28" i="21"/>
  <c r="H17" i="21"/>
  <c r="G17" i="21"/>
  <c r="E17" i="21"/>
  <c r="D17" i="21"/>
  <c r="B17" i="21"/>
  <c r="H27" i="21"/>
  <c r="G27" i="21"/>
  <c r="E27" i="21"/>
  <c r="D27" i="21"/>
  <c r="B27" i="21"/>
  <c r="H24" i="21"/>
  <c r="G24" i="21"/>
  <c r="E24" i="21"/>
  <c r="D24" i="21"/>
  <c r="B24" i="21"/>
  <c r="H19" i="21"/>
  <c r="G19" i="21"/>
  <c r="E19" i="21"/>
  <c r="D19" i="21"/>
  <c r="B19" i="21"/>
  <c r="H22" i="21"/>
  <c r="G22" i="21"/>
  <c r="E22" i="21"/>
  <c r="D22" i="21"/>
  <c r="B22" i="21"/>
  <c r="H20" i="21"/>
  <c r="G20" i="21"/>
  <c r="E20" i="21"/>
  <c r="D20" i="21"/>
  <c r="B20" i="21"/>
  <c r="H23" i="21"/>
  <c r="G23" i="21"/>
  <c r="E23" i="21"/>
  <c r="D23" i="21"/>
  <c r="B23" i="21"/>
  <c r="H39" i="21"/>
  <c r="G39" i="21"/>
  <c r="E39" i="21"/>
  <c r="D39" i="21"/>
  <c r="B39" i="21"/>
  <c r="H21" i="21"/>
  <c r="G21" i="21"/>
  <c r="E21" i="21"/>
  <c r="D21" i="21"/>
  <c r="B21" i="21"/>
  <c r="H46" i="21"/>
  <c r="G46" i="21"/>
  <c r="E46" i="21"/>
  <c r="D46" i="21"/>
  <c r="B46" i="21"/>
  <c r="H47" i="21"/>
  <c r="G47" i="21"/>
  <c r="E47" i="21"/>
  <c r="D47" i="21"/>
  <c r="B47" i="21"/>
  <c r="H48" i="21"/>
  <c r="G48" i="21"/>
  <c r="E48" i="21"/>
  <c r="D48" i="21"/>
  <c r="B48" i="21"/>
  <c r="H45" i="21"/>
  <c r="G45" i="21"/>
  <c r="E45" i="21"/>
  <c r="D45" i="21"/>
  <c r="B45" i="21"/>
  <c r="H11" i="21"/>
  <c r="G11" i="21"/>
  <c r="E11" i="21"/>
  <c r="D11" i="21"/>
  <c r="B11" i="21"/>
  <c r="H5" i="21"/>
  <c r="G5" i="21"/>
  <c r="E5" i="21"/>
  <c r="D5" i="21"/>
  <c r="B5" i="21"/>
  <c r="H6" i="21"/>
  <c r="G6" i="21"/>
  <c r="E6" i="21"/>
  <c r="D6" i="21"/>
  <c r="B6" i="21"/>
  <c r="H7" i="21"/>
  <c r="G7" i="21"/>
  <c r="E7" i="21"/>
  <c r="D7" i="21"/>
  <c r="B7" i="21"/>
  <c r="H10" i="21"/>
  <c r="G10" i="21"/>
  <c r="E10" i="21"/>
  <c r="D10" i="21"/>
  <c r="B10" i="21"/>
  <c r="H9" i="21"/>
  <c r="G9" i="21"/>
  <c r="E9" i="21"/>
  <c r="D9" i="21"/>
  <c r="B9" i="21"/>
  <c r="H8" i="21"/>
  <c r="G8" i="21"/>
  <c r="E8" i="21"/>
  <c r="D8" i="21"/>
  <c r="B8" i="21"/>
  <c r="H36" i="20"/>
  <c r="G36" i="20"/>
  <c r="E36" i="20"/>
  <c r="D36" i="20"/>
  <c r="B36" i="20"/>
  <c r="H34" i="20"/>
  <c r="G34" i="20"/>
  <c r="E34" i="20"/>
  <c r="D34" i="20"/>
  <c r="B34" i="20"/>
  <c r="H31" i="20"/>
  <c r="G31" i="20"/>
  <c r="E31" i="20"/>
  <c r="D31" i="20"/>
  <c r="B31" i="20"/>
  <c r="H32" i="20"/>
  <c r="G32" i="20"/>
  <c r="E32" i="20"/>
  <c r="D32" i="20"/>
  <c r="B32" i="20"/>
  <c r="H30" i="20"/>
  <c r="G30" i="20"/>
  <c r="E30" i="20"/>
  <c r="D30" i="20"/>
  <c r="B30" i="20"/>
  <c r="H38" i="20"/>
  <c r="G38" i="20"/>
  <c r="E38" i="20"/>
  <c r="D38" i="20"/>
  <c r="B38" i="20"/>
  <c r="H37" i="20"/>
  <c r="G37" i="20"/>
  <c r="E37" i="20"/>
  <c r="D37" i="20"/>
  <c r="B37" i="20"/>
  <c r="H35" i="20"/>
  <c r="G35" i="20"/>
  <c r="E35" i="20"/>
  <c r="D35" i="20"/>
  <c r="B35" i="20"/>
  <c r="H33" i="20"/>
  <c r="G33" i="20"/>
  <c r="E33" i="20"/>
  <c r="D33" i="20"/>
  <c r="B33" i="20"/>
  <c r="H8" i="20"/>
  <c r="G8" i="20"/>
  <c r="E8" i="20"/>
  <c r="D8" i="20"/>
  <c r="B8" i="20"/>
  <c r="H7" i="20"/>
  <c r="G7" i="20"/>
  <c r="E7" i="20"/>
  <c r="D7" i="20"/>
  <c r="B7" i="20"/>
  <c r="H10" i="20"/>
  <c r="G10" i="20"/>
  <c r="E10" i="20"/>
  <c r="D10" i="20"/>
  <c r="B10" i="20"/>
  <c r="H6" i="20"/>
  <c r="G6" i="20"/>
  <c r="E6" i="20"/>
  <c r="D6" i="20"/>
  <c r="B6" i="20"/>
  <c r="H9" i="20"/>
  <c r="G9" i="20"/>
  <c r="E9" i="20"/>
  <c r="D9" i="20"/>
  <c r="B9" i="20"/>
  <c r="H20" i="20"/>
  <c r="G20" i="20"/>
  <c r="E20" i="20"/>
  <c r="D20" i="20"/>
  <c r="B20" i="20"/>
  <c r="H19" i="20"/>
  <c r="G19" i="20"/>
  <c r="E19" i="20"/>
  <c r="D19" i="20"/>
  <c r="B19" i="20"/>
  <c r="H18" i="20"/>
  <c r="G18" i="20"/>
  <c r="E18" i="20"/>
  <c r="D18" i="20"/>
  <c r="B18" i="20"/>
  <c r="H17" i="20"/>
  <c r="G17" i="20"/>
  <c r="E17" i="20"/>
  <c r="D17" i="20"/>
  <c r="B17" i="20"/>
  <c r="H16" i="20"/>
  <c r="G16" i="20"/>
  <c r="E16" i="20"/>
  <c r="D16" i="20"/>
  <c r="B16" i="20"/>
  <c r="H15" i="20"/>
  <c r="G15" i="20"/>
  <c r="E15" i="20"/>
  <c r="D15" i="20"/>
  <c r="B15" i="20"/>
  <c r="H13" i="20"/>
  <c r="G13" i="20"/>
  <c r="E13" i="20"/>
  <c r="D13" i="20"/>
  <c r="B13" i="20"/>
  <c r="H5" i="20"/>
  <c r="G5" i="20"/>
  <c r="E5" i="20"/>
  <c r="D5" i="20"/>
  <c r="B5" i="20"/>
  <c r="H14" i="20"/>
  <c r="G14" i="20"/>
  <c r="E14" i="20"/>
  <c r="D14" i="20"/>
  <c r="B14" i="20"/>
  <c r="H11" i="20"/>
  <c r="G11" i="20"/>
  <c r="E11" i="20"/>
  <c r="D11" i="20"/>
  <c r="B11" i="20"/>
  <c r="H12" i="20"/>
  <c r="G12" i="20"/>
  <c r="E12" i="20"/>
  <c r="D12" i="20"/>
  <c r="B12" i="20"/>
  <c r="H23" i="20"/>
  <c r="G23" i="20"/>
  <c r="E23" i="20"/>
  <c r="D23" i="20"/>
  <c r="B23" i="20"/>
  <c r="H22" i="20"/>
  <c r="G22" i="20"/>
  <c r="E22" i="20"/>
  <c r="D22" i="20"/>
  <c r="B22" i="20"/>
  <c r="H24" i="20"/>
  <c r="G24" i="20"/>
  <c r="E24" i="20"/>
  <c r="D24" i="20"/>
  <c r="B24" i="20"/>
  <c r="H21" i="20"/>
  <c r="G21" i="20"/>
  <c r="E21" i="20"/>
  <c r="D21" i="20"/>
  <c r="B21" i="20"/>
  <c r="H27" i="19"/>
  <c r="G27" i="19"/>
  <c r="E27" i="19"/>
  <c r="D27" i="19"/>
  <c r="B27" i="19"/>
  <c r="H26" i="19"/>
  <c r="G26" i="19"/>
  <c r="E26" i="19"/>
  <c r="D26" i="19"/>
  <c r="B26" i="19"/>
  <c r="H21" i="19"/>
  <c r="G21" i="19"/>
  <c r="E21" i="19"/>
  <c r="D21" i="19"/>
  <c r="B21" i="19"/>
  <c r="H20" i="19"/>
  <c r="G20" i="19"/>
  <c r="E20" i="19"/>
  <c r="D20" i="19"/>
  <c r="B20" i="19"/>
  <c r="H24" i="19"/>
  <c r="G24" i="19"/>
  <c r="E24" i="19"/>
  <c r="D24" i="19"/>
  <c r="B24" i="19"/>
  <c r="H25" i="19"/>
  <c r="G25" i="19"/>
  <c r="E25" i="19"/>
  <c r="D25" i="19"/>
  <c r="B25" i="19"/>
  <c r="H22" i="19"/>
  <c r="G22" i="19"/>
  <c r="E22" i="19"/>
  <c r="D22" i="19"/>
  <c r="B22" i="19"/>
  <c r="H36" i="19"/>
  <c r="G36" i="19"/>
  <c r="E36" i="19"/>
  <c r="D36" i="19"/>
  <c r="B36" i="19"/>
  <c r="H23" i="19"/>
  <c r="G23" i="19"/>
  <c r="E23" i="19"/>
  <c r="D23" i="19"/>
  <c r="B23" i="19"/>
  <c r="H28" i="19"/>
  <c r="G28" i="19"/>
  <c r="E28" i="19"/>
  <c r="D28" i="19"/>
  <c r="B28" i="19"/>
  <c r="H29" i="19"/>
  <c r="G29" i="19"/>
  <c r="E29" i="19"/>
  <c r="D29" i="19"/>
  <c r="B29" i="19"/>
  <c r="H35" i="19"/>
  <c r="G35" i="19"/>
  <c r="E35" i="19"/>
  <c r="D35" i="19"/>
  <c r="B35" i="19"/>
  <c r="H34" i="19"/>
  <c r="G34" i="19"/>
  <c r="E34" i="19"/>
  <c r="D34" i="19"/>
  <c r="B34" i="19"/>
  <c r="H33" i="19"/>
  <c r="G33" i="19"/>
  <c r="E33" i="19"/>
  <c r="D33" i="19"/>
  <c r="B33" i="19"/>
  <c r="H31" i="19"/>
  <c r="G31" i="19"/>
  <c r="E31" i="19"/>
  <c r="D31" i="19"/>
  <c r="B31" i="19"/>
  <c r="H30" i="19"/>
  <c r="G30" i="19"/>
  <c r="E30" i="19"/>
  <c r="D30" i="19"/>
  <c r="B30" i="19"/>
  <c r="H32" i="19"/>
  <c r="G32" i="19"/>
  <c r="E32" i="19"/>
  <c r="D32" i="19"/>
  <c r="B32" i="19"/>
  <c r="H5" i="19"/>
  <c r="G5" i="19"/>
  <c r="E5" i="19"/>
  <c r="D5" i="19"/>
  <c r="B5" i="19"/>
  <c r="H9" i="19"/>
  <c r="G9" i="19"/>
  <c r="E9" i="19"/>
  <c r="D9" i="19"/>
  <c r="B9" i="19"/>
  <c r="H8" i="19"/>
  <c r="G8" i="19"/>
  <c r="E8" i="19"/>
  <c r="D8" i="19"/>
  <c r="B8" i="19"/>
  <c r="H7" i="19"/>
  <c r="G7" i="19"/>
  <c r="E7" i="19"/>
  <c r="D7" i="19"/>
  <c r="B7" i="19"/>
  <c r="H10" i="19"/>
  <c r="G10" i="19"/>
  <c r="E10" i="19"/>
  <c r="D10" i="19"/>
  <c r="B10" i="19"/>
  <c r="H14" i="19"/>
  <c r="G14" i="19"/>
  <c r="E14" i="19"/>
  <c r="D14" i="19"/>
  <c r="B14" i="19"/>
  <c r="H6" i="19"/>
  <c r="G6" i="19"/>
  <c r="E6" i="19"/>
  <c r="D6" i="19"/>
  <c r="B6" i="19"/>
  <c r="H12" i="19"/>
  <c r="G12" i="19"/>
  <c r="E12" i="19"/>
  <c r="D12" i="19"/>
  <c r="B12" i="19"/>
  <c r="H13" i="19"/>
  <c r="G13" i="19"/>
  <c r="E13" i="19"/>
  <c r="D13" i="19"/>
  <c r="B13" i="19"/>
  <c r="H11" i="19"/>
  <c r="G11" i="19"/>
  <c r="E11" i="19"/>
  <c r="D11" i="19"/>
  <c r="B11" i="19"/>
  <c r="H51" i="18"/>
  <c r="G51" i="18"/>
  <c r="E51" i="18"/>
  <c r="D51" i="18"/>
  <c r="B51" i="18"/>
  <c r="H45" i="18"/>
  <c r="G45" i="18"/>
  <c r="E45" i="18"/>
  <c r="D45" i="18"/>
  <c r="B45" i="18"/>
  <c r="H44" i="18"/>
  <c r="G44" i="18"/>
  <c r="E44" i="18"/>
  <c r="D44" i="18"/>
  <c r="B44" i="18"/>
  <c r="H43" i="18"/>
  <c r="G43" i="18"/>
  <c r="E43" i="18"/>
  <c r="D43" i="18"/>
  <c r="B43" i="18"/>
  <c r="H26" i="18"/>
  <c r="G26" i="18"/>
  <c r="E26" i="18"/>
  <c r="D26" i="18"/>
  <c r="B26" i="18"/>
  <c r="H52" i="18"/>
  <c r="G52" i="18"/>
  <c r="E52" i="18"/>
  <c r="D52" i="18"/>
  <c r="B52" i="18"/>
  <c r="H42" i="18"/>
  <c r="G42" i="18"/>
  <c r="E42" i="18"/>
  <c r="D42" i="18"/>
  <c r="B42" i="18"/>
  <c r="H38" i="18"/>
  <c r="G38" i="18"/>
  <c r="E38" i="18"/>
  <c r="D38" i="18"/>
  <c r="B38" i="18"/>
  <c r="H25" i="18"/>
  <c r="G25" i="18"/>
  <c r="E25" i="18"/>
  <c r="D25" i="18"/>
  <c r="B25" i="18"/>
  <c r="H53" i="18"/>
  <c r="G53" i="18"/>
  <c r="E53" i="18"/>
  <c r="D53" i="18"/>
  <c r="B53" i="18"/>
  <c r="H29" i="18"/>
  <c r="G29" i="18"/>
  <c r="E29" i="18"/>
  <c r="D29" i="18"/>
  <c r="B29" i="18"/>
  <c r="H50" i="18"/>
  <c r="G50" i="18"/>
  <c r="E50" i="18"/>
  <c r="D50" i="18"/>
  <c r="B50" i="18"/>
  <c r="H49" i="18"/>
  <c r="G49" i="18"/>
  <c r="E49" i="18"/>
  <c r="D49" i="18"/>
  <c r="B49" i="18"/>
  <c r="H34" i="18"/>
  <c r="G34" i="18"/>
  <c r="E34" i="18"/>
  <c r="D34" i="18"/>
  <c r="B34" i="18"/>
  <c r="H28" i="18"/>
  <c r="G28" i="18"/>
  <c r="E28" i="18"/>
  <c r="D28" i="18"/>
  <c r="B28" i="18"/>
  <c r="H27" i="18"/>
  <c r="G27" i="18"/>
  <c r="E27" i="18"/>
  <c r="D27" i="18"/>
  <c r="B27" i="18"/>
  <c r="H33" i="18"/>
  <c r="G33" i="18"/>
  <c r="E33" i="18"/>
  <c r="D33" i="18"/>
  <c r="B33" i="18"/>
  <c r="H32" i="18"/>
  <c r="G32" i="18"/>
  <c r="E32" i="18"/>
  <c r="D32" i="18"/>
  <c r="B32" i="18"/>
  <c r="H31" i="18"/>
  <c r="G31" i="18"/>
  <c r="E31" i="18"/>
  <c r="D31" i="18"/>
  <c r="B31" i="18"/>
  <c r="H30" i="18"/>
  <c r="G30" i="18"/>
  <c r="E30" i="18"/>
  <c r="D30" i="18"/>
  <c r="B30" i="18"/>
  <c r="H48" i="18"/>
  <c r="G48" i="18"/>
  <c r="E48" i="18"/>
  <c r="D48" i="18"/>
  <c r="B48" i="18"/>
  <c r="H39" i="18"/>
  <c r="G39" i="18"/>
  <c r="E39" i="18"/>
  <c r="D39" i="18"/>
  <c r="B39" i="18"/>
  <c r="H35" i="18"/>
  <c r="G35" i="18"/>
  <c r="E35" i="18"/>
  <c r="D35" i="18"/>
  <c r="B35" i="18"/>
  <c r="H47" i="18"/>
  <c r="G47" i="18"/>
  <c r="E47" i="18"/>
  <c r="D47" i="18"/>
  <c r="B47" i="18"/>
  <c r="H46" i="18"/>
  <c r="G46" i="18"/>
  <c r="E46" i="18"/>
  <c r="D46" i="18"/>
  <c r="B46" i="18"/>
  <c r="H37" i="18"/>
  <c r="G37" i="18"/>
  <c r="E37" i="18"/>
  <c r="D37" i="18"/>
  <c r="B37" i="18"/>
  <c r="H41" i="18"/>
  <c r="G41" i="18"/>
  <c r="E41" i="18"/>
  <c r="D41" i="18"/>
  <c r="B41" i="18"/>
  <c r="H36" i="18"/>
  <c r="G36" i="18"/>
  <c r="E36" i="18"/>
  <c r="D36" i="18"/>
  <c r="B36" i="18"/>
  <c r="H40" i="18"/>
  <c r="G40" i="18"/>
  <c r="E40" i="18"/>
  <c r="D40" i="18"/>
  <c r="B40" i="18"/>
  <c r="H7" i="18"/>
  <c r="G7" i="18"/>
  <c r="E7" i="18"/>
  <c r="D7" i="18"/>
  <c r="B7" i="18"/>
  <c r="H19" i="18"/>
  <c r="G19" i="18"/>
  <c r="E19" i="18"/>
  <c r="D19" i="18"/>
  <c r="B19" i="18"/>
  <c r="H5" i="18"/>
  <c r="G5" i="18"/>
  <c r="E5" i="18"/>
  <c r="D5" i="18"/>
  <c r="B5" i="18"/>
  <c r="H6" i="18"/>
  <c r="G6" i="18"/>
  <c r="E6" i="18"/>
  <c r="D6" i="18"/>
  <c r="B6" i="18"/>
  <c r="H8" i="18"/>
  <c r="G8" i="18"/>
  <c r="E8" i="18"/>
  <c r="D8" i="18"/>
  <c r="B8" i="18"/>
  <c r="H13" i="18"/>
  <c r="G13" i="18"/>
  <c r="E13" i="18"/>
  <c r="D13" i="18"/>
  <c r="B13" i="18"/>
  <c r="H12" i="18"/>
  <c r="G12" i="18"/>
  <c r="E12" i="18"/>
  <c r="D12" i="18"/>
  <c r="B12" i="18"/>
  <c r="H11" i="18"/>
  <c r="G11" i="18"/>
  <c r="E11" i="18"/>
  <c r="D11" i="18"/>
  <c r="B11" i="18"/>
  <c r="H10" i="18"/>
  <c r="G10" i="18"/>
  <c r="E10" i="18"/>
  <c r="D10" i="18"/>
  <c r="B10" i="18"/>
  <c r="H9" i="18"/>
  <c r="G9" i="18"/>
  <c r="E9" i="18"/>
  <c r="D9" i="18"/>
  <c r="B9" i="18"/>
  <c r="H17" i="18"/>
  <c r="G17" i="18"/>
  <c r="E17" i="18"/>
  <c r="D17" i="18"/>
  <c r="B17" i="18"/>
  <c r="H18" i="18"/>
  <c r="G18" i="18"/>
  <c r="E18" i="18"/>
  <c r="D18" i="18"/>
  <c r="B18" i="18"/>
  <c r="H15" i="18"/>
  <c r="G15" i="18"/>
  <c r="E15" i="18"/>
  <c r="D15" i="18"/>
  <c r="B15" i="18"/>
  <c r="H14" i="18"/>
  <c r="G14" i="18"/>
  <c r="E14" i="18"/>
  <c r="D14" i="18"/>
  <c r="B14" i="18"/>
  <c r="H16" i="18"/>
  <c r="G16" i="18"/>
  <c r="E16" i="18"/>
  <c r="D16" i="18"/>
  <c r="B16" i="18"/>
  <c r="H24" i="17"/>
  <c r="G24" i="17"/>
  <c r="E24" i="17"/>
  <c r="D24" i="17"/>
  <c r="B24" i="17"/>
  <c r="H20" i="17"/>
  <c r="G20" i="17"/>
  <c r="E20" i="17"/>
  <c r="D20" i="17"/>
  <c r="B20" i="17"/>
  <c r="H17" i="17"/>
  <c r="G17" i="17"/>
  <c r="E17" i="17"/>
  <c r="D17" i="17"/>
  <c r="B17" i="17"/>
  <c r="H13" i="17"/>
  <c r="G13" i="17"/>
  <c r="E13" i="17"/>
  <c r="D13" i="17"/>
  <c r="B13" i="17"/>
  <c r="H12" i="17"/>
  <c r="G12" i="17"/>
  <c r="E12" i="17"/>
  <c r="D12" i="17"/>
  <c r="B12" i="17"/>
  <c r="H26" i="17"/>
  <c r="G26" i="17"/>
  <c r="E26" i="17"/>
  <c r="D26" i="17"/>
  <c r="B26" i="17"/>
  <c r="H19" i="17"/>
  <c r="G19" i="17"/>
  <c r="E19" i="17"/>
  <c r="D19" i="17"/>
  <c r="B19" i="17"/>
  <c r="H11" i="17"/>
  <c r="G11" i="17"/>
  <c r="E11" i="17"/>
  <c r="D11" i="17"/>
  <c r="B11" i="17"/>
  <c r="H10" i="17"/>
  <c r="G10" i="17"/>
  <c r="E10" i="17"/>
  <c r="D10" i="17"/>
  <c r="B10" i="17"/>
  <c r="H21" i="17"/>
  <c r="G21" i="17"/>
  <c r="E21" i="17"/>
  <c r="D21" i="17"/>
  <c r="B21" i="17"/>
  <c r="H18" i="17"/>
  <c r="G18" i="17"/>
  <c r="E18" i="17"/>
  <c r="D18" i="17"/>
  <c r="B18" i="17"/>
  <c r="H23" i="17"/>
  <c r="G23" i="17"/>
  <c r="E23" i="17"/>
  <c r="D23" i="17"/>
  <c r="B23" i="17"/>
  <c r="H25" i="17"/>
  <c r="G25" i="17"/>
  <c r="E25" i="17"/>
  <c r="D25" i="17"/>
  <c r="B25" i="17"/>
  <c r="H15" i="17"/>
  <c r="G15" i="17"/>
  <c r="E15" i="17"/>
  <c r="D15" i="17"/>
  <c r="B15" i="17"/>
  <c r="H14" i="17"/>
  <c r="G14" i="17"/>
  <c r="E14" i="17"/>
  <c r="D14" i="17"/>
  <c r="B14" i="17"/>
  <c r="H16" i="17"/>
  <c r="G16" i="17"/>
  <c r="E16" i="17"/>
  <c r="D16" i="17"/>
  <c r="B16" i="17"/>
  <c r="H22" i="17"/>
  <c r="G22" i="17"/>
  <c r="E22" i="17"/>
  <c r="D22" i="17"/>
  <c r="B22" i="17"/>
  <c r="H28" i="16"/>
  <c r="E28" i="16"/>
  <c r="D28" i="16"/>
  <c r="B28" i="16"/>
  <c r="H33" i="16"/>
  <c r="E33" i="16"/>
  <c r="D33" i="16"/>
  <c r="B33" i="16"/>
  <c r="E29" i="16"/>
  <c r="D29" i="16"/>
  <c r="B29" i="16"/>
  <c r="H27" i="16"/>
  <c r="E27" i="16"/>
  <c r="D27" i="16"/>
  <c r="B27" i="16"/>
  <c r="H19" i="16"/>
  <c r="E19" i="16"/>
  <c r="D19" i="16"/>
  <c r="B19" i="16"/>
  <c r="H34" i="16"/>
  <c r="E34" i="16"/>
  <c r="D34" i="16"/>
  <c r="B34" i="16"/>
  <c r="H35" i="16"/>
  <c r="E35" i="16"/>
  <c r="D35" i="16"/>
  <c r="B35" i="16"/>
  <c r="E25" i="16"/>
  <c r="D25" i="16"/>
  <c r="B25" i="16"/>
  <c r="E22" i="16"/>
  <c r="D22" i="16"/>
  <c r="B22" i="16"/>
  <c r="H21" i="16"/>
  <c r="E21" i="16"/>
  <c r="D21" i="16"/>
  <c r="B21" i="16"/>
  <c r="H23" i="16"/>
  <c r="E23" i="16"/>
  <c r="D23" i="16"/>
  <c r="B23" i="16"/>
  <c r="H20" i="16"/>
  <c r="E20" i="16"/>
  <c r="D20" i="16"/>
  <c r="B20" i="16"/>
  <c r="E31" i="16"/>
  <c r="D31" i="16"/>
  <c r="B31" i="16"/>
  <c r="H24" i="16"/>
  <c r="E24" i="16"/>
  <c r="D24" i="16"/>
  <c r="B24" i="16"/>
  <c r="H5" i="16"/>
  <c r="G5" i="16"/>
  <c r="E5" i="16"/>
  <c r="D5" i="16"/>
  <c r="B5" i="16"/>
  <c r="H13" i="16"/>
  <c r="G13" i="16"/>
  <c r="E13" i="16"/>
  <c r="D13" i="16"/>
  <c r="B13" i="16"/>
  <c r="H10" i="16"/>
  <c r="G10" i="16"/>
  <c r="E10" i="16"/>
  <c r="D10" i="16"/>
  <c r="B10" i="16"/>
  <c r="H6" i="16"/>
  <c r="G6" i="16"/>
  <c r="E6" i="16"/>
  <c r="D6" i="16"/>
  <c r="B6" i="16"/>
  <c r="H11" i="16"/>
  <c r="G11" i="16"/>
  <c r="E11" i="16"/>
  <c r="D11" i="16"/>
  <c r="B11" i="16"/>
  <c r="H12" i="16"/>
  <c r="G12" i="16"/>
  <c r="E12" i="16"/>
  <c r="D12" i="16"/>
  <c r="B12" i="16"/>
  <c r="H9" i="16"/>
  <c r="G9" i="16"/>
  <c r="E9" i="16"/>
  <c r="D9" i="16"/>
  <c r="B9" i="16"/>
  <c r="H8" i="16"/>
  <c r="G8" i="16"/>
  <c r="E8" i="16"/>
  <c r="D8" i="16"/>
  <c r="B8" i="16"/>
  <c r="H7" i="16"/>
  <c r="G7" i="16"/>
  <c r="E7" i="16"/>
  <c r="D7" i="16"/>
  <c r="B7" i="16"/>
  <c r="H31" i="15"/>
  <c r="G31" i="15"/>
  <c r="E31" i="15"/>
  <c r="D31" i="15"/>
  <c r="B31" i="15"/>
  <c r="H32" i="15"/>
  <c r="G32" i="15"/>
  <c r="E32" i="15"/>
  <c r="D32" i="15"/>
  <c r="B32" i="15"/>
  <c r="H33" i="15"/>
  <c r="G33" i="15"/>
  <c r="E33" i="15"/>
  <c r="D33" i="15"/>
  <c r="B33" i="15"/>
  <c r="H29" i="15"/>
  <c r="G29" i="15"/>
  <c r="E29" i="15"/>
  <c r="D29" i="15"/>
  <c r="B29" i="15"/>
  <c r="H37" i="15"/>
  <c r="G37" i="15"/>
  <c r="E37" i="15"/>
  <c r="D37" i="15"/>
  <c r="B37" i="15"/>
  <c r="H30" i="15"/>
  <c r="G30" i="15"/>
  <c r="E30" i="15"/>
  <c r="D30" i="15"/>
  <c r="B30" i="15"/>
  <c r="H43" i="15"/>
  <c r="G43" i="15"/>
  <c r="E43" i="15"/>
  <c r="D43" i="15"/>
  <c r="B43" i="15"/>
  <c r="H39" i="15"/>
  <c r="G39" i="15"/>
  <c r="E39" i="15"/>
  <c r="D39" i="15"/>
  <c r="B39" i="15"/>
  <c r="H42" i="15"/>
  <c r="G42" i="15"/>
  <c r="E42" i="15"/>
  <c r="D42" i="15"/>
  <c r="B42" i="15"/>
  <c r="H41" i="15"/>
  <c r="G41" i="15"/>
  <c r="E41" i="15"/>
  <c r="D41" i="15"/>
  <c r="B41" i="15"/>
  <c r="H38" i="15"/>
  <c r="G38" i="15"/>
  <c r="E38" i="15"/>
  <c r="D38" i="15"/>
  <c r="B38" i="15"/>
  <c r="H40" i="15"/>
  <c r="G40" i="15"/>
  <c r="E40" i="15"/>
  <c r="D40" i="15"/>
  <c r="B40" i="15"/>
  <c r="H35" i="15"/>
  <c r="G35" i="15"/>
  <c r="E35" i="15"/>
  <c r="D35" i="15"/>
  <c r="B35" i="15"/>
  <c r="H36" i="15"/>
  <c r="G36" i="15"/>
  <c r="E36" i="15"/>
  <c r="D36" i="15"/>
  <c r="B36" i="15"/>
  <c r="H34" i="15"/>
  <c r="G34" i="15"/>
  <c r="E34" i="15"/>
  <c r="D34" i="15"/>
  <c r="B34" i="15"/>
  <c r="H28" i="15"/>
  <c r="G28" i="15"/>
  <c r="E28" i="15"/>
  <c r="D28" i="15"/>
  <c r="B28" i="15"/>
  <c r="H45" i="15"/>
  <c r="G45" i="15"/>
  <c r="E45" i="15"/>
  <c r="D45" i="15"/>
  <c r="B45" i="15"/>
  <c r="H44" i="15"/>
  <c r="G44" i="15"/>
  <c r="E44" i="15"/>
  <c r="D44" i="15"/>
  <c r="B44" i="15"/>
  <c r="H5" i="15"/>
  <c r="G5" i="15"/>
  <c r="E5" i="15"/>
  <c r="D5" i="15"/>
  <c r="B5" i="15"/>
  <c r="H14" i="15"/>
  <c r="G14" i="15"/>
  <c r="E14" i="15"/>
  <c r="D14" i="15"/>
  <c r="B14" i="15"/>
  <c r="H10" i="15"/>
  <c r="G10" i="15"/>
  <c r="E10" i="15"/>
  <c r="D10" i="15"/>
  <c r="B10" i="15"/>
  <c r="H15" i="15"/>
  <c r="G15" i="15"/>
  <c r="E15" i="15"/>
  <c r="D15" i="15"/>
  <c r="B15" i="15"/>
  <c r="H13" i="15"/>
  <c r="G13" i="15"/>
  <c r="E13" i="15"/>
  <c r="D13" i="15"/>
  <c r="B13" i="15"/>
  <c r="H12" i="15"/>
  <c r="G12" i="15"/>
  <c r="E12" i="15"/>
  <c r="D12" i="15"/>
  <c r="B12" i="15"/>
  <c r="H8" i="15"/>
  <c r="G8" i="15"/>
  <c r="E8" i="15"/>
  <c r="D8" i="15"/>
  <c r="B8" i="15"/>
  <c r="H9" i="15"/>
  <c r="G9" i="15"/>
  <c r="E9" i="15"/>
  <c r="D9" i="15"/>
  <c r="B9" i="15"/>
  <c r="H16" i="15"/>
  <c r="G16" i="15"/>
  <c r="E16" i="15"/>
  <c r="D16" i="15"/>
  <c r="B16" i="15"/>
  <c r="H6" i="15"/>
  <c r="G6" i="15"/>
  <c r="E6" i="15"/>
  <c r="D6" i="15"/>
  <c r="B6" i="15"/>
  <c r="H7" i="15"/>
  <c r="G7" i="15"/>
  <c r="E7" i="15"/>
  <c r="D7" i="15"/>
  <c r="B7" i="15"/>
  <c r="H21" i="15"/>
  <c r="G21" i="15"/>
  <c r="E21" i="15"/>
  <c r="D21" i="15"/>
  <c r="B21" i="15"/>
  <c r="H11" i="15"/>
  <c r="G11" i="15"/>
  <c r="E11" i="15"/>
  <c r="D11" i="15"/>
  <c r="B11" i="15"/>
  <c r="H22" i="15"/>
  <c r="G22" i="15"/>
  <c r="E22" i="15"/>
  <c r="D22" i="15"/>
  <c r="B22" i="15"/>
  <c r="H18" i="15"/>
  <c r="G18" i="15"/>
  <c r="E18" i="15"/>
  <c r="D18" i="15"/>
  <c r="B18" i="15"/>
  <c r="H17" i="15"/>
  <c r="G17" i="15"/>
  <c r="E17" i="15"/>
  <c r="D17" i="15"/>
  <c r="B17" i="15"/>
  <c r="H20" i="15"/>
  <c r="G20" i="15"/>
  <c r="E20" i="15"/>
  <c r="D20" i="15"/>
  <c r="B20" i="15"/>
  <c r="H19" i="15"/>
  <c r="G19" i="15"/>
  <c r="E19" i="15"/>
  <c r="D19" i="15"/>
  <c r="B19" i="15"/>
  <c r="H35" i="14"/>
  <c r="G35" i="14"/>
  <c r="E35" i="14"/>
  <c r="D35" i="14"/>
  <c r="B35" i="14"/>
  <c r="H31" i="14"/>
  <c r="G31" i="14"/>
  <c r="E31" i="14"/>
  <c r="D31" i="14"/>
  <c r="B31" i="14"/>
  <c r="H42" i="14"/>
  <c r="G42" i="14"/>
  <c r="E42" i="14"/>
  <c r="D42" i="14"/>
  <c r="B42" i="14"/>
  <c r="H49" i="14"/>
  <c r="G49" i="14"/>
  <c r="E49" i="14"/>
  <c r="D49" i="14"/>
  <c r="B49" i="14"/>
  <c r="H39" i="14"/>
  <c r="G39" i="14"/>
  <c r="E39" i="14"/>
  <c r="D39" i="14"/>
  <c r="B39" i="14"/>
  <c r="H38" i="14"/>
  <c r="G38" i="14"/>
  <c r="E38" i="14"/>
  <c r="D38" i="14"/>
  <c r="B38" i="14"/>
  <c r="H41" i="14"/>
  <c r="G41" i="14"/>
  <c r="E41" i="14"/>
  <c r="D41" i="14"/>
  <c r="B41" i="14"/>
  <c r="H40" i="14"/>
  <c r="G40" i="14"/>
  <c r="E40" i="14"/>
  <c r="D40" i="14"/>
  <c r="B40" i="14"/>
  <c r="H37" i="14"/>
  <c r="G37" i="14"/>
  <c r="E37" i="14"/>
  <c r="D37" i="14"/>
  <c r="B37" i="14"/>
  <c r="H43" i="14"/>
  <c r="G43" i="14"/>
  <c r="E43" i="14"/>
  <c r="D43" i="14"/>
  <c r="B43" i="14"/>
  <c r="H36" i="14"/>
  <c r="G36" i="14"/>
  <c r="E36" i="14"/>
  <c r="D36" i="14"/>
  <c r="B36" i="14"/>
  <c r="H32" i="14"/>
  <c r="G32" i="14"/>
  <c r="E32" i="14"/>
  <c r="D32" i="14"/>
  <c r="B32" i="14"/>
  <c r="H34" i="14"/>
  <c r="G34" i="14"/>
  <c r="E34" i="14"/>
  <c r="D34" i="14"/>
  <c r="B34" i="14"/>
  <c r="H45" i="14"/>
  <c r="G45" i="14"/>
  <c r="E45" i="14"/>
  <c r="D45" i="14"/>
  <c r="B45" i="14"/>
  <c r="H33" i="14"/>
  <c r="G33" i="14"/>
  <c r="E33" i="14"/>
  <c r="D33" i="14"/>
  <c r="B33" i="14"/>
  <c r="H30" i="14"/>
  <c r="G30" i="14"/>
  <c r="E30" i="14"/>
  <c r="D30" i="14"/>
  <c r="B30" i="14"/>
  <c r="H28" i="14"/>
  <c r="G28" i="14"/>
  <c r="E28" i="14"/>
  <c r="D28" i="14"/>
  <c r="B28" i="14"/>
  <c r="H27" i="14"/>
  <c r="G27" i="14"/>
  <c r="E27" i="14"/>
  <c r="D27" i="14"/>
  <c r="B27" i="14"/>
  <c r="H29" i="14"/>
  <c r="G29" i="14"/>
  <c r="E29" i="14"/>
  <c r="D29" i="14"/>
  <c r="B29" i="14"/>
  <c r="H48" i="14"/>
  <c r="G48" i="14"/>
  <c r="E48" i="14"/>
  <c r="D48" i="14"/>
  <c r="B48" i="14"/>
  <c r="H46" i="14"/>
  <c r="G46" i="14"/>
  <c r="E46" i="14"/>
  <c r="D46" i="14"/>
  <c r="B46" i="14"/>
  <c r="H44" i="14"/>
  <c r="G44" i="14"/>
  <c r="E44" i="14"/>
  <c r="D44" i="14"/>
  <c r="B44" i="14"/>
  <c r="H47" i="14"/>
  <c r="G47" i="14"/>
  <c r="E47" i="14"/>
  <c r="D47" i="14"/>
  <c r="B47" i="14"/>
  <c r="H20" i="14"/>
  <c r="G20" i="14"/>
  <c r="E20" i="14"/>
  <c r="D20" i="14"/>
  <c r="B20" i="14"/>
  <c r="H19" i="14"/>
  <c r="G19" i="14"/>
  <c r="E19" i="14"/>
  <c r="D19" i="14"/>
  <c r="B19" i="14"/>
  <c r="H12" i="14"/>
  <c r="G12" i="14"/>
  <c r="E12" i="14"/>
  <c r="D12" i="14"/>
  <c r="B12" i="14"/>
  <c r="H18" i="14"/>
  <c r="G18" i="14"/>
  <c r="E18" i="14"/>
  <c r="D18" i="14"/>
  <c r="B18" i="14"/>
  <c r="H15" i="14"/>
  <c r="G15" i="14"/>
  <c r="E15" i="14"/>
  <c r="D15" i="14"/>
  <c r="B15" i="14"/>
  <c r="H17" i="14"/>
  <c r="G17" i="14"/>
  <c r="E17" i="14"/>
  <c r="D17" i="14"/>
  <c r="B17" i="14"/>
  <c r="H14" i="14"/>
  <c r="G14" i="14"/>
  <c r="E14" i="14"/>
  <c r="D14" i="14"/>
  <c r="B14" i="14"/>
  <c r="H16" i="14"/>
  <c r="G16" i="14"/>
  <c r="E16" i="14"/>
  <c r="D16" i="14"/>
  <c r="B16" i="14"/>
  <c r="H13" i="14"/>
  <c r="G13" i="14"/>
  <c r="E13" i="14"/>
  <c r="D13" i="14"/>
  <c r="B13" i="14"/>
  <c r="H21" i="14"/>
  <c r="G21" i="14"/>
  <c r="E21" i="14"/>
  <c r="D21" i="14"/>
  <c r="B21" i="14"/>
  <c r="H7" i="14"/>
  <c r="G7" i="14"/>
  <c r="E7" i="14"/>
  <c r="D7" i="14"/>
  <c r="B7" i="14"/>
  <c r="H9" i="14"/>
  <c r="G9" i="14"/>
  <c r="E9" i="14"/>
  <c r="D9" i="14"/>
  <c r="B9" i="14"/>
  <c r="H6" i="14"/>
  <c r="G6" i="14"/>
  <c r="E6" i="14"/>
  <c r="D6" i="14"/>
  <c r="B6" i="14"/>
  <c r="H5" i="14"/>
  <c r="G5" i="14"/>
  <c r="E5" i="14"/>
  <c r="D5" i="14"/>
  <c r="B5" i="14"/>
  <c r="H8" i="14"/>
  <c r="G8" i="14"/>
  <c r="E8" i="14"/>
  <c r="D8" i="14"/>
  <c r="B8" i="14"/>
  <c r="H11" i="14"/>
  <c r="G11" i="14"/>
  <c r="E11" i="14"/>
  <c r="D11" i="14"/>
  <c r="B11" i="14"/>
  <c r="H10" i="14"/>
  <c r="G10" i="14"/>
  <c r="E10" i="14"/>
  <c r="D10" i="14"/>
  <c r="B10" i="14"/>
  <c r="H26" i="13"/>
  <c r="G26" i="13"/>
  <c r="E26" i="13"/>
  <c r="D26" i="13"/>
  <c r="B26" i="13"/>
  <c r="H31" i="13"/>
  <c r="G31" i="13"/>
  <c r="E31" i="13"/>
  <c r="D31" i="13"/>
  <c r="B31" i="13"/>
  <c r="H27" i="13"/>
  <c r="G27" i="13"/>
  <c r="E27" i="13"/>
  <c r="D27" i="13"/>
  <c r="B27" i="13"/>
  <c r="H30" i="13"/>
  <c r="G30" i="13"/>
  <c r="E30" i="13"/>
  <c r="D30" i="13"/>
  <c r="B30" i="13"/>
  <c r="H23" i="13"/>
  <c r="G23" i="13"/>
  <c r="E23" i="13"/>
  <c r="D23" i="13"/>
  <c r="B23" i="13"/>
  <c r="H22" i="13"/>
  <c r="G22" i="13"/>
  <c r="E22" i="13"/>
  <c r="D22" i="13"/>
  <c r="B22" i="13"/>
  <c r="H43" i="13"/>
  <c r="G43" i="13"/>
  <c r="E43" i="13"/>
  <c r="D43" i="13"/>
  <c r="B43" i="13"/>
  <c r="H42" i="13"/>
  <c r="G42" i="13"/>
  <c r="E42" i="13"/>
  <c r="D42" i="13"/>
  <c r="B42" i="13"/>
  <c r="H41" i="13"/>
  <c r="G41" i="13"/>
  <c r="E41" i="13"/>
  <c r="D41" i="13"/>
  <c r="B41" i="13"/>
  <c r="H40" i="13"/>
  <c r="G40" i="13"/>
  <c r="E40" i="13"/>
  <c r="D40" i="13"/>
  <c r="B40" i="13"/>
  <c r="H39" i="13"/>
  <c r="G39" i="13"/>
  <c r="E39" i="13"/>
  <c r="D39" i="13"/>
  <c r="B39" i="13"/>
  <c r="H38" i="13"/>
  <c r="G38" i="13"/>
  <c r="E38" i="13"/>
  <c r="D38" i="13"/>
  <c r="B38" i="13"/>
  <c r="H37" i="13"/>
  <c r="G37" i="13"/>
  <c r="E37" i="13"/>
  <c r="D37" i="13"/>
  <c r="B37" i="13"/>
  <c r="H35" i="13"/>
  <c r="G35" i="13"/>
  <c r="E35" i="13"/>
  <c r="D35" i="13"/>
  <c r="B35" i="13"/>
  <c r="H34" i="13"/>
  <c r="G34" i="13"/>
  <c r="E34" i="13"/>
  <c r="D34" i="13"/>
  <c r="B34" i="13"/>
  <c r="H25" i="13"/>
  <c r="G25" i="13"/>
  <c r="E25" i="13"/>
  <c r="D25" i="13"/>
  <c r="B25" i="13"/>
  <c r="H29" i="13"/>
  <c r="G29" i="13"/>
  <c r="E29" i="13"/>
  <c r="D29" i="13"/>
  <c r="B29" i="13"/>
  <c r="H21" i="13"/>
  <c r="G21" i="13"/>
  <c r="E21" i="13"/>
  <c r="D21" i="13"/>
  <c r="B21" i="13"/>
  <c r="H28" i="13"/>
  <c r="G28" i="13"/>
  <c r="E28" i="13"/>
  <c r="D28" i="13"/>
  <c r="B28" i="13"/>
  <c r="H33" i="13"/>
  <c r="G33" i="13"/>
  <c r="E33" i="13"/>
  <c r="D33" i="13"/>
  <c r="B33" i="13"/>
  <c r="H24" i="13"/>
  <c r="G24" i="13"/>
  <c r="E24" i="13"/>
  <c r="D24" i="13"/>
  <c r="B24" i="13"/>
  <c r="H48" i="13"/>
  <c r="G48" i="13"/>
  <c r="E48" i="13"/>
  <c r="D48" i="13"/>
  <c r="B48" i="13"/>
  <c r="H49" i="13"/>
  <c r="G49" i="13"/>
  <c r="E49" i="13"/>
  <c r="D49" i="13"/>
  <c r="B49" i="13"/>
  <c r="H46" i="13"/>
  <c r="G46" i="13"/>
  <c r="E46" i="13"/>
  <c r="D46" i="13"/>
  <c r="B46" i="13"/>
  <c r="H45" i="13"/>
  <c r="G45" i="13"/>
  <c r="E45" i="13"/>
  <c r="D45" i="13"/>
  <c r="B45" i="13"/>
  <c r="H44" i="13"/>
  <c r="G44" i="13"/>
  <c r="E44" i="13"/>
  <c r="D44" i="13"/>
  <c r="B44" i="13"/>
  <c r="H51" i="13"/>
  <c r="G51" i="13"/>
  <c r="E51" i="13"/>
  <c r="D51" i="13"/>
  <c r="B51" i="13"/>
  <c r="H52" i="13"/>
  <c r="G52" i="13"/>
  <c r="E52" i="13"/>
  <c r="D52" i="13"/>
  <c r="B52" i="13"/>
  <c r="H19" i="13"/>
  <c r="G19" i="13"/>
  <c r="E19" i="13"/>
  <c r="D19" i="13"/>
  <c r="B19" i="13"/>
  <c r="H50" i="13"/>
  <c r="G50" i="13"/>
  <c r="E50" i="13"/>
  <c r="D50" i="13"/>
  <c r="B50" i="13"/>
  <c r="H18" i="13"/>
  <c r="G18" i="13"/>
  <c r="E18" i="13"/>
  <c r="D18" i="13"/>
  <c r="B18" i="13"/>
  <c r="H55" i="13"/>
  <c r="G55" i="13"/>
  <c r="E55" i="13"/>
  <c r="D55" i="13"/>
  <c r="B55" i="13"/>
  <c r="H54" i="13"/>
  <c r="G54" i="13"/>
  <c r="E54" i="13"/>
  <c r="D54" i="13"/>
  <c r="B54" i="13"/>
  <c r="H32" i="13"/>
  <c r="G32" i="13"/>
  <c r="E32" i="13"/>
  <c r="D32" i="13"/>
  <c r="B32" i="13"/>
  <c r="H20" i="13"/>
  <c r="G20" i="13"/>
  <c r="E20" i="13"/>
  <c r="D20" i="13"/>
  <c r="B20" i="13"/>
  <c r="H36" i="13"/>
  <c r="G36" i="13"/>
  <c r="E36" i="13"/>
  <c r="D36" i="13"/>
  <c r="B36" i="13"/>
  <c r="H47" i="13"/>
  <c r="G47" i="13"/>
  <c r="E47" i="13"/>
  <c r="D47" i="13"/>
  <c r="B47" i="13"/>
  <c r="H53" i="13"/>
  <c r="G53" i="13"/>
  <c r="E53" i="13"/>
  <c r="D53" i="13"/>
  <c r="B53" i="13"/>
  <c r="H11" i="13"/>
  <c r="G11" i="13"/>
  <c r="E11" i="13"/>
  <c r="D11" i="13"/>
  <c r="B11" i="13"/>
  <c r="H6" i="13"/>
  <c r="G6" i="13"/>
  <c r="E6" i="13"/>
  <c r="D6" i="13"/>
  <c r="B6" i="13"/>
  <c r="H12" i="13"/>
  <c r="G12" i="13"/>
  <c r="E12" i="13"/>
  <c r="D12" i="13"/>
  <c r="B12" i="13"/>
  <c r="H9" i="13"/>
  <c r="G9" i="13"/>
  <c r="E9" i="13"/>
  <c r="D9" i="13"/>
  <c r="B9" i="13"/>
  <c r="H8" i="13"/>
  <c r="G8" i="13"/>
  <c r="E8" i="13"/>
  <c r="D8" i="13"/>
  <c r="B8" i="13"/>
  <c r="H5" i="13"/>
  <c r="G5" i="13"/>
  <c r="E5" i="13"/>
  <c r="D5" i="13"/>
  <c r="B5" i="13"/>
  <c r="H7" i="13"/>
  <c r="G7" i="13"/>
  <c r="E7" i="13"/>
  <c r="D7" i="13"/>
  <c r="B7" i="13"/>
  <c r="H10" i="13"/>
  <c r="G10" i="13"/>
  <c r="E10" i="13"/>
  <c r="D10" i="13"/>
  <c r="B10" i="13"/>
  <c r="H45" i="12"/>
  <c r="G45" i="12"/>
  <c r="E45" i="12"/>
  <c r="D45" i="12"/>
  <c r="B45" i="12"/>
  <c r="H44" i="12"/>
  <c r="G44" i="12"/>
  <c r="E44" i="12"/>
  <c r="D44" i="12"/>
  <c r="B44" i="12"/>
  <c r="H43" i="12"/>
  <c r="G43" i="12"/>
  <c r="E43" i="12"/>
  <c r="D43" i="12"/>
  <c r="B43" i="12"/>
  <c r="H42" i="12"/>
  <c r="G42" i="12"/>
  <c r="E42" i="12"/>
  <c r="D42" i="12"/>
  <c r="B42" i="12"/>
  <c r="H34" i="12"/>
  <c r="G34" i="12"/>
  <c r="E34" i="12"/>
  <c r="D34" i="12"/>
  <c r="B34" i="12"/>
  <c r="H37" i="12"/>
  <c r="G37" i="12"/>
  <c r="E37" i="12"/>
  <c r="D37" i="12"/>
  <c r="B37" i="12"/>
  <c r="H33" i="12"/>
  <c r="G33" i="12"/>
  <c r="E33" i="12"/>
  <c r="D33" i="12"/>
  <c r="B33" i="12"/>
  <c r="H36" i="12"/>
  <c r="G36" i="12"/>
  <c r="E36" i="12"/>
  <c r="D36" i="12"/>
  <c r="B36" i="12"/>
  <c r="H32" i="12"/>
  <c r="G32" i="12"/>
  <c r="E32" i="12"/>
  <c r="D32" i="12"/>
  <c r="B32" i="12"/>
  <c r="H31" i="12"/>
  <c r="G31" i="12"/>
  <c r="E31" i="12"/>
  <c r="D31" i="12"/>
  <c r="B31" i="12"/>
  <c r="H40" i="12"/>
  <c r="G40" i="12"/>
  <c r="E40" i="12"/>
  <c r="D40" i="12"/>
  <c r="B40" i="12"/>
  <c r="H38" i="12"/>
  <c r="G38" i="12"/>
  <c r="E38" i="12"/>
  <c r="D38" i="12"/>
  <c r="B38" i="12"/>
  <c r="H41" i="12"/>
  <c r="G41" i="12"/>
  <c r="E41" i="12"/>
  <c r="D41" i="12"/>
  <c r="B41" i="12"/>
  <c r="H39" i="12"/>
  <c r="G39" i="12"/>
  <c r="E39" i="12"/>
  <c r="D39" i="12"/>
  <c r="B39" i="12"/>
  <c r="H30" i="12"/>
  <c r="G30" i="12"/>
  <c r="E30" i="12"/>
  <c r="D30" i="12"/>
  <c r="B30" i="12"/>
  <c r="H35" i="12"/>
  <c r="G35" i="12"/>
  <c r="E35" i="12"/>
  <c r="D35" i="12"/>
  <c r="B35" i="12"/>
  <c r="H15" i="12"/>
  <c r="G15" i="12"/>
  <c r="E15" i="12"/>
  <c r="D15" i="12"/>
  <c r="B15" i="12"/>
  <c r="H14" i="12"/>
  <c r="G14" i="12"/>
  <c r="E14" i="12"/>
  <c r="D14" i="12"/>
  <c r="B14" i="12"/>
  <c r="H13" i="12"/>
  <c r="G13" i="12"/>
  <c r="E13" i="12"/>
  <c r="D13" i="12"/>
  <c r="B13" i="12"/>
  <c r="H5" i="12"/>
  <c r="G5" i="12"/>
  <c r="E5" i="12"/>
  <c r="D5" i="12"/>
  <c r="B5" i="12"/>
  <c r="H22" i="12"/>
  <c r="G22" i="12"/>
  <c r="E22" i="12"/>
  <c r="D22" i="12"/>
  <c r="B22" i="12"/>
  <c r="H20" i="12"/>
  <c r="G20" i="12"/>
  <c r="E20" i="12"/>
  <c r="D20" i="12"/>
  <c r="B20" i="12"/>
  <c r="H18" i="12"/>
  <c r="G18" i="12"/>
  <c r="E18" i="12"/>
  <c r="D18" i="12"/>
  <c r="B18" i="12"/>
  <c r="H17" i="12"/>
  <c r="G17" i="12"/>
  <c r="E17" i="12"/>
  <c r="D17" i="12"/>
  <c r="B17" i="12"/>
  <c r="H16" i="12"/>
  <c r="G16" i="12"/>
  <c r="E16" i="12"/>
  <c r="D16" i="12"/>
  <c r="B16" i="12"/>
  <c r="H21" i="12"/>
  <c r="G21" i="12"/>
  <c r="E21" i="12"/>
  <c r="D21" i="12"/>
  <c r="B21" i="12"/>
  <c r="H19" i="12"/>
  <c r="G19" i="12"/>
  <c r="E19" i="12"/>
  <c r="D19" i="12"/>
  <c r="B19" i="12"/>
  <c r="H24" i="12"/>
  <c r="G24" i="12"/>
  <c r="E24" i="12"/>
  <c r="D24" i="12"/>
  <c r="B24" i="12"/>
  <c r="H23" i="12"/>
  <c r="G23" i="12"/>
  <c r="E23" i="12"/>
  <c r="D23" i="12"/>
  <c r="B23" i="12"/>
  <c r="H7" i="12"/>
  <c r="G7" i="12"/>
  <c r="E7" i="12"/>
  <c r="D7" i="12"/>
  <c r="B7" i="12"/>
  <c r="H12" i="12"/>
  <c r="G12" i="12"/>
  <c r="E12" i="12"/>
  <c r="D12" i="12"/>
  <c r="B12" i="12"/>
  <c r="H6" i="12"/>
  <c r="G6" i="12"/>
  <c r="E6" i="12"/>
  <c r="D6" i="12"/>
  <c r="B6" i="12"/>
  <c r="H9" i="12"/>
  <c r="G9" i="12"/>
  <c r="E9" i="12"/>
  <c r="D9" i="12"/>
  <c r="B9" i="12"/>
  <c r="H10" i="12"/>
  <c r="G10" i="12"/>
  <c r="E10" i="12"/>
  <c r="D10" i="12"/>
  <c r="B10" i="12"/>
  <c r="H11" i="12"/>
  <c r="G11" i="12"/>
  <c r="E11" i="12"/>
  <c r="D11" i="12"/>
  <c r="B11" i="12"/>
  <c r="H8" i="12"/>
  <c r="G8" i="12"/>
  <c r="E8" i="12"/>
  <c r="D8" i="12"/>
  <c r="B8" i="12"/>
  <c r="H61" i="11"/>
  <c r="G61" i="11"/>
  <c r="E61" i="11"/>
  <c r="D61" i="11"/>
  <c r="B61" i="11"/>
  <c r="H51" i="11"/>
  <c r="G51" i="11"/>
  <c r="E51" i="11"/>
  <c r="D51" i="11"/>
  <c r="B51" i="11"/>
  <c r="H50" i="11"/>
  <c r="G50" i="11"/>
  <c r="E50" i="11"/>
  <c r="D50" i="11"/>
  <c r="B50" i="11"/>
  <c r="H40" i="11"/>
  <c r="G40" i="11"/>
  <c r="E40" i="11"/>
  <c r="D40" i="11"/>
  <c r="B40" i="11"/>
  <c r="H39" i="11"/>
  <c r="G39" i="11"/>
  <c r="E39" i="11"/>
  <c r="D39" i="11"/>
  <c r="B39" i="11"/>
  <c r="H38" i="11"/>
  <c r="G38" i="11"/>
  <c r="E38" i="11"/>
  <c r="D38" i="11"/>
  <c r="B38" i="11"/>
  <c r="H74" i="11"/>
  <c r="G74" i="11"/>
  <c r="E74" i="11"/>
  <c r="D74" i="11"/>
  <c r="B74" i="11"/>
  <c r="H73" i="11"/>
  <c r="G73" i="11"/>
  <c r="E73" i="11"/>
  <c r="D73" i="11"/>
  <c r="B73" i="11"/>
  <c r="H55" i="11"/>
  <c r="G55" i="11"/>
  <c r="E55" i="11"/>
  <c r="D55" i="11"/>
  <c r="B55" i="11"/>
  <c r="H44" i="11"/>
  <c r="G44" i="11"/>
  <c r="E44" i="11"/>
  <c r="D44" i="11"/>
  <c r="B44" i="11"/>
  <c r="H43" i="11"/>
  <c r="G43" i="11"/>
  <c r="E43" i="11"/>
  <c r="D43" i="11"/>
  <c r="B43" i="11"/>
  <c r="H42" i="11"/>
  <c r="G42" i="11"/>
  <c r="E42" i="11"/>
  <c r="D42" i="11"/>
  <c r="B42" i="11"/>
  <c r="H53" i="11"/>
  <c r="G53" i="11"/>
  <c r="E53" i="11"/>
  <c r="D53" i="11"/>
  <c r="B53" i="11"/>
  <c r="H63" i="11"/>
  <c r="G63" i="11"/>
  <c r="E63" i="11"/>
  <c r="D63" i="11"/>
  <c r="B63" i="11"/>
  <c r="H41" i="11"/>
  <c r="G41" i="11"/>
  <c r="E41" i="11"/>
  <c r="D41" i="11"/>
  <c r="B41" i="11"/>
  <c r="H52" i="11"/>
  <c r="G52" i="11"/>
  <c r="E52" i="11"/>
  <c r="D52" i="11"/>
  <c r="B52" i="11"/>
  <c r="H71" i="11"/>
  <c r="G71" i="11"/>
  <c r="E71" i="11"/>
  <c r="D71" i="11"/>
  <c r="B71" i="11"/>
  <c r="H65" i="11"/>
  <c r="G65" i="11"/>
  <c r="E65" i="11"/>
  <c r="D65" i="11"/>
  <c r="B65" i="11"/>
  <c r="H62" i="11"/>
  <c r="G62" i="11"/>
  <c r="E62" i="11"/>
  <c r="D62" i="11"/>
  <c r="B62" i="11"/>
  <c r="H76" i="11"/>
  <c r="G76" i="11"/>
  <c r="E76" i="11"/>
  <c r="D76" i="11"/>
  <c r="B76" i="11"/>
  <c r="H66" i="11"/>
  <c r="G66" i="11"/>
  <c r="E66" i="11"/>
  <c r="D66" i="11"/>
  <c r="B66" i="11"/>
  <c r="H70" i="11"/>
  <c r="G70" i="11"/>
  <c r="E70" i="11"/>
  <c r="D70" i="11"/>
  <c r="B70" i="11"/>
  <c r="H64" i="11"/>
  <c r="G64" i="11"/>
  <c r="E64" i="11"/>
  <c r="D64" i="11"/>
  <c r="B64" i="11"/>
  <c r="H67" i="11"/>
  <c r="G67" i="11"/>
  <c r="E67" i="11"/>
  <c r="D67" i="11"/>
  <c r="B67" i="11"/>
  <c r="H77" i="11"/>
  <c r="G77" i="11"/>
  <c r="E77" i="11"/>
  <c r="D77" i="11"/>
  <c r="B77" i="11"/>
  <c r="H69" i="11"/>
  <c r="G69" i="11"/>
  <c r="E69" i="11"/>
  <c r="D69" i="11"/>
  <c r="B69" i="11"/>
  <c r="H75" i="11"/>
  <c r="G75" i="11"/>
  <c r="E75" i="11"/>
  <c r="D75" i="11"/>
  <c r="B75" i="11"/>
  <c r="H72" i="11"/>
  <c r="G72" i="11"/>
  <c r="E72" i="11"/>
  <c r="D72" i="11"/>
  <c r="B72" i="11"/>
  <c r="H54" i="11"/>
  <c r="G54" i="11"/>
  <c r="E54" i="11"/>
  <c r="D54" i="11"/>
  <c r="B54" i="11"/>
  <c r="H60" i="11"/>
  <c r="G60" i="11"/>
  <c r="E60" i="11"/>
  <c r="D60" i="11"/>
  <c r="B60" i="11"/>
  <c r="H68" i="11"/>
  <c r="G68" i="11"/>
  <c r="E68" i="11"/>
  <c r="D68" i="11"/>
  <c r="B68" i="11"/>
  <c r="H58" i="11"/>
  <c r="G58" i="11"/>
  <c r="E58" i="11"/>
  <c r="D58" i="11"/>
  <c r="B58" i="11"/>
  <c r="H48" i="11"/>
  <c r="G48" i="11"/>
  <c r="E48" i="11"/>
  <c r="D48" i="11"/>
  <c r="B48" i="11"/>
  <c r="H46" i="11"/>
  <c r="G46" i="11"/>
  <c r="E46" i="11"/>
  <c r="D46" i="11"/>
  <c r="B46" i="11"/>
  <c r="H49" i="11"/>
  <c r="G49" i="11"/>
  <c r="E49" i="11"/>
  <c r="D49" i="11"/>
  <c r="B49" i="11"/>
  <c r="H56" i="11"/>
  <c r="G56" i="11"/>
  <c r="E56" i="11"/>
  <c r="D56" i="11"/>
  <c r="B56" i="11"/>
  <c r="H59" i="11"/>
  <c r="G59" i="11"/>
  <c r="E59" i="11"/>
  <c r="D59" i="11"/>
  <c r="B59" i="11"/>
  <c r="H45" i="11"/>
  <c r="G45" i="11"/>
  <c r="E45" i="11"/>
  <c r="D45" i="11"/>
  <c r="B45" i="11"/>
  <c r="H47" i="11"/>
  <c r="G47" i="11"/>
  <c r="E47" i="11"/>
  <c r="D47" i="11"/>
  <c r="B47" i="11"/>
  <c r="H57" i="11"/>
  <c r="G57" i="11"/>
  <c r="E57" i="11"/>
  <c r="D57" i="11"/>
  <c r="B57" i="11"/>
  <c r="H23" i="11"/>
  <c r="G23" i="11"/>
  <c r="E23" i="11"/>
  <c r="D23" i="11"/>
  <c r="B23" i="11"/>
  <c r="H14" i="11"/>
  <c r="G14" i="11"/>
  <c r="E14" i="11"/>
  <c r="D14" i="11"/>
  <c r="B14" i="11"/>
  <c r="H13" i="11"/>
  <c r="G13" i="11"/>
  <c r="E13" i="11"/>
  <c r="D13" i="11"/>
  <c r="B13" i="11"/>
  <c r="H8" i="11"/>
  <c r="G8" i="11"/>
  <c r="E8" i="11"/>
  <c r="D8" i="11"/>
  <c r="B8" i="11"/>
  <c r="H5" i="11"/>
  <c r="G5" i="11"/>
  <c r="E5" i="11"/>
  <c r="D5" i="11"/>
  <c r="B5" i="11"/>
  <c r="H27" i="11"/>
  <c r="G27" i="11"/>
  <c r="E27" i="11"/>
  <c r="D27" i="11"/>
  <c r="B27" i="11"/>
  <c r="H19" i="11"/>
  <c r="G19" i="11"/>
  <c r="E19" i="11"/>
  <c r="D19" i="11"/>
  <c r="B19" i="11"/>
  <c r="H17" i="11"/>
  <c r="G17" i="11"/>
  <c r="E17" i="11"/>
  <c r="D17" i="11"/>
  <c r="B17" i="11"/>
  <c r="H7" i="11"/>
  <c r="G7" i="11"/>
  <c r="E7" i="11"/>
  <c r="D7" i="11"/>
  <c r="B7" i="11"/>
  <c r="H29" i="11"/>
  <c r="G29" i="11"/>
  <c r="E29" i="11"/>
  <c r="D29" i="11"/>
  <c r="B29" i="11"/>
  <c r="H22" i="11"/>
  <c r="G22" i="11"/>
  <c r="E22" i="11"/>
  <c r="D22" i="11"/>
  <c r="B22" i="11"/>
  <c r="H16" i="11"/>
  <c r="G16" i="11"/>
  <c r="E16" i="11"/>
  <c r="D16" i="11"/>
  <c r="B16" i="11"/>
  <c r="H15" i="11"/>
  <c r="G15" i="11"/>
  <c r="E15" i="11"/>
  <c r="D15" i="11"/>
  <c r="B15" i="11"/>
  <c r="H9" i="11"/>
  <c r="G9" i="11"/>
  <c r="E9" i="11"/>
  <c r="D9" i="11"/>
  <c r="B9" i="11"/>
  <c r="H11" i="11"/>
  <c r="G11" i="11"/>
  <c r="E11" i="11"/>
  <c r="D11" i="11"/>
  <c r="B11" i="11"/>
  <c r="H10" i="11"/>
  <c r="G10" i="11"/>
  <c r="E10" i="11"/>
  <c r="D10" i="11"/>
  <c r="B10" i="11"/>
  <c r="H12" i="11"/>
  <c r="G12" i="11"/>
  <c r="E12" i="11"/>
  <c r="D12" i="11"/>
  <c r="B12" i="11"/>
  <c r="H30" i="11"/>
  <c r="G30" i="11"/>
  <c r="E30" i="11"/>
  <c r="D30" i="11"/>
  <c r="B30" i="11"/>
  <c r="H32" i="11"/>
  <c r="G32" i="11"/>
  <c r="E32" i="11"/>
  <c r="D32" i="11"/>
  <c r="B32" i="11"/>
  <c r="H28" i="11"/>
  <c r="G28" i="11"/>
  <c r="E28" i="11"/>
  <c r="D28" i="11"/>
  <c r="B28" i="11"/>
  <c r="H26" i="11"/>
  <c r="G26" i="11"/>
  <c r="E26" i="11"/>
  <c r="D26" i="11"/>
  <c r="B26" i="11"/>
  <c r="H25" i="11"/>
  <c r="G25" i="11"/>
  <c r="E25" i="11"/>
  <c r="D25" i="11"/>
  <c r="B25" i="11"/>
  <c r="H24" i="11"/>
  <c r="G24" i="11"/>
  <c r="E24" i="11"/>
  <c r="D24" i="11"/>
  <c r="B24" i="11"/>
  <c r="H31" i="11"/>
  <c r="G31" i="11"/>
  <c r="E31" i="11"/>
  <c r="D31" i="11"/>
  <c r="B31" i="11"/>
  <c r="H21" i="11"/>
  <c r="G21" i="11"/>
  <c r="E21" i="11"/>
  <c r="D21" i="11"/>
  <c r="B21" i="11"/>
  <c r="H20" i="11"/>
  <c r="G20" i="11"/>
  <c r="E20" i="11"/>
  <c r="D20" i="11"/>
  <c r="B20" i="11"/>
  <c r="H18" i="11"/>
  <c r="G18" i="11"/>
  <c r="E18" i="11"/>
  <c r="D18" i="11"/>
  <c r="B18" i="11"/>
  <c r="H6" i="11"/>
  <c r="G6" i="11"/>
  <c r="E6" i="11"/>
  <c r="D6" i="11"/>
  <c r="B6" i="11"/>
  <c r="H57" i="10"/>
  <c r="G57" i="10"/>
  <c r="E57" i="10"/>
  <c r="D57" i="10"/>
  <c r="B57" i="10"/>
  <c r="H56" i="10"/>
  <c r="G56" i="10"/>
  <c r="E56" i="10"/>
  <c r="D56" i="10"/>
  <c r="B56" i="10"/>
  <c r="H58" i="10"/>
  <c r="G58" i="10"/>
  <c r="E58" i="10"/>
  <c r="D58" i="10"/>
  <c r="B58" i="10"/>
  <c r="H48" i="10"/>
  <c r="G48" i="10"/>
  <c r="E48" i="10"/>
  <c r="D48" i="10"/>
  <c r="B48" i="10"/>
  <c r="H42" i="10"/>
  <c r="G42" i="10"/>
  <c r="E42" i="10"/>
  <c r="D42" i="10"/>
  <c r="B42" i="10"/>
  <c r="H43" i="10"/>
  <c r="G43" i="10"/>
  <c r="E43" i="10"/>
  <c r="D43" i="10"/>
  <c r="B43" i="10"/>
  <c r="H34" i="10"/>
  <c r="G34" i="10"/>
  <c r="E34" i="10"/>
  <c r="D34" i="10"/>
  <c r="B34" i="10"/>
  <c r="H33" i="10"/>
  <c r="G33" i="10"/>
  <c r="E33" i="10"/>
  <c r="D33" i="10"/>
  <c r="B33" i="10"/>
  <c r="H32" i="10"/>
  <c r="G32" i="10"/>
  <c r="E32" i="10"/>
  <c r="D32" i="10"/>
  <c r="B32" i="10"/>
  <c r="H31" i="10"/>
  <c r="G31" i="10"/>
  <c r="E31" i="10"/>
  <c r="D31" i="10"/>
  <c r="B31" i="10"/>
  <c r="H30" i="10"/>
  <c r="G30" i="10"/>
  <c r="E30" i="10"/>
  <c r="D30" i="10"/>
  <c r="B30" i="10"/>
  <c r="H29" i="10"/>
  <c r="G29" i="10"/>
  <c r="E29" i="10"/>
  <c r="D29" i="10"/>
  <c r="B29" i="10"/>
  <c r="H28" i="10"/>
  <c r="G28" i="10"/>
  <c r="E28" i="10"/>
  <c r="D28" i="10"/>
  <c r="B28" i="10"/>
  <c r="H27" i="10"/>
  <c r="G27" i="10"/>
  <c r="E27" i="10"/>
  <c r="D27" i="10"/>
  <c r="B27" i="10"/>
  <c r="H26" i="10"/>
  <c r="G26" i="10"/>
  <c r="E26" i="10"/>
  <c r="D26" i="10"/>
  <c r="B26" i="10"/>
  <c r="H25" i="10"/>
  <c r="G25" i="10"/>
  <c r="E25" i="10"/>
  <c r="D25" i="10"/>
  <c r="B25" i="10"/>
  <c r="H24" i="10"/>
  <c r="G24" i="10"/>
  <c r="E24" i="10"/>
  <c r="D24" i="10"/>
  <c r="B24" i="10"/>
  <c r="H46" i="10"/>
  <c r="G46" i="10"/>
  <c r="E46" i="10"/>
  <c r="D46" i="10"/>
  <c r="B46" i="10"/>
  <c r="H45" i="10"/>
  <c r="G45" i="10"/>
  <c r="E45" i="10"/>
  <c r="D45" i="10"/>
  <c r="B45" i="10"/>
  <c r="H47" i="10"/>
  <c r="G47" i="10"/>
  <c r="E47" i="10"/>
  <c r="D47" i="10"/>
  <c r="B47" i="10"/>
  <c r="H44" i="10"/>
  <c r="G44" i="10"/>
  <c r="E44" i="10"/>
  <c r="D44" i="10"/>
  <c r="B44" i="10"/>
  <c r="H39" i="10"/>
  <c r="G39" i="10"/>
  <c r="E39" i="10"/>
  <c r="D39" i="10"/>
  <c r="B39" i="10"/>
  <c r="H38" i="10"/>
  <c r="G38" i="10"/>
  <c r="E38" i="10"/>
  <c r="D38" i="10"/>
  <c r="B38" i="10"/>
  <c r="H35" i="10"/>
  <c r="G35" i="10"/>
  <c r="E35" i="10"/>
  <c r="D35" i="10"/>
  <c r="B35" i="10"/>
  <c r="H41" i="10"/>
  <c r="G41" i="10"/>
  <c r="E41" i="10"/>
  <c r="D41" i="10"/>
  <c r="B41" i="10"/>
  <c r="H37" i="10"/>
  <c r="G37" i="10"/>
  <c r="E37" i="10"/>
  <c r="D37" i="10"/>
  <c r="B37" i="10"/>
  <c r="H40" i="10"/>
  <c r="G40" i="10"/>
  <c r="E40" i="10"/>
  <c r="D40" i="10"/>
  <c r="B40" i="10"/>
  <c r="H36" i="10"/>
  <c r="G36" i="10"/>
  <c r="E36" i="10"/>
  <c r="D36" i="10"/>
  <c r="B36" i="10"/>
  <c r="H59" i="10"/>
  <c r="G59" i="10"/>
  <c r="E59" i="10"/>
  <c r="D59" i="10"/>
  <c r="B59" i="10"/>
  <c r="H53" i="10"/>
  <c r="G53" i="10"/>
  <c r="E53" i="10"/>
  <c r="D53" i="10"/>
  <c r="B53" i="10"/>
  <c r="H51" i="10"/>
  <c r="G51" i="10"/>
  <c r="E51" i="10"/>
  <c r="D51" i="10"/>
  <c r="B51" i="10"/>
  <c r="H55" i="10"/>
  <c r="G55" i="10"/>
  <c r="E55" i="10"/>
  <c r="D55" i="10"/>
  <c r="B55" i="10"/>
  <c r="H52" i="10"/>
  <c r="G52" i="10"/>
  <c r="E52" i="10"/>
  <c r="D52" i="10"/>
  <c r="B52" i="10"/>
  <c r="H54" i="10"/>
  <c r="G54" i="10"/>
  <c r="E54" i="10"/>
  <c r="D54" i="10"/>
  <c r="B54" i="10"/>
  <c r="H49" i="10"/>
  <c r="G49" i="10"/>
  <c r="E49" i="10"/>
  <c r="D49" i="10"/>
  <c r="B49" i="10"/>
  <c r="H50" i="10"/>
  <c r="G50" i="10"/>
  <c r="E50" i="10"/>
  <c r="D50" i="10"/>
  <c r="B50" i="10"/>
  <c r="H23" i="10"/>
  <c r="G23" i="10"/>
  <c r="E23" i="10"/>
  <c r="D23" i="10"/>
  <c r="B23" i="10"/>
  <c r="H21" i="10"/>
  <c r="G21" i="10"/>
  <c r="E21" i="10"/>
  <c r="D21" i="10"/>
  <c r="B21" i="10"/>
  <c r="H22" i="10"/>
  <c r="G22" i="10"/>
  <c r="E22" i="10"/>
  <c r="D22" i="10"/>
  <c r="B22" i="10"/>
  <c r="H12" i="10"/>
  <c r="G12" i="10"/>
  <c r="E12" i="10"/>
  <c r="D12" i="10"/>
  <c r="B12" i="10"/>
  <c r="H10" i="10"/>
  <c r="G10" i="10"/>
  <c r="E10" i="10"/>
  <c r="D10" i="10"/>
  <c r="B10" i="10"/>
  <c r="H11" i="10"/>
  <c r="G11" i="10"/>
  <c r="E11" i="10"/>
  <c r="D11" i="10"/>
  <c r="B11" i="10"/>
  <c r="H13" i="10"/>
  <c r="G13" i="10"/>
  <c r="E13" i="10"/>
  <c r="D13" i="10"/>
  <c r="B13" i="10"/>
  <c r="H14" i="10"/>
  <c r="G14" i="10"/>
  <c r="E14" i="10"/>
  <c r="D14" i="10"/>
  <c r="B14" i="10"/>
  <c r="H15" i="10"/>
  <c r="G15" i="10"/>
  <c r="E15" i="10"/>
  <c r="D15" i="10"/>
  <c r="B15" i="10"/>
  <c r="H8" i="10"/>
  <c r="G8" i="10"/>
  <c r="E8" i="10"/>
  <c r="D8" i="10"/>
  <c r="B8" i="10"/>
  <c r="H7" i="10"/>
  <c r="G7" i="10"/>
  <c r="E7" i="10"/>
  <c r="D7" i="10"/>
  <c r="B7" i="10"/>
  <c r="H6" i="10"/>
  <c r="G6" i="10"/>
  <c r="E6" i="10"/>
  <c r="D6" i="10"/>
  <c r="B6" i="10"/>
  <c r="H9" i="10"/>
  <c r="G9" i="10"/>
  <c r="E9" i="10"/>
  <c r="D9" i="10"/>
  <c r="B9" i="10"/>
  <c r="H5" i="10"/>
  <c r="G5" i="10"/>
  <c r="E5" i="10"/>
  <c r="D5" i="10"/>
  <c r="B5" i="10"/>
  <c r="H33" i="8"/>
  <c r="G33" i="8"/>
  <c r="E33" i="8"/>
  <c r="D33" i="8"/>
  <c r="B33" i="8"/>
  <c r="H17" i="8"/>
  <c r="E17" i="8"/>
  <c r="D17" i="8"/>
  <c r="B17" i="8"/>
  <c r="H18" i="8"/>
  <c r="E18" i="8"/>
  <c r="D18" i="8"/>
  <c r="B18" i="8"/>
  <c r="H20" i="8"/>
  <c r="E20" i="8"/>
  <c r="D20" i="8"/>
  <c r="B20" i="8"/>
  <c r="E26" i="8"/>
  <c r="D26" i="8"/>
  <c r="B26" i="8"/>
  <c r="H25" i="8"/>
  <c r="E25" i="8"/>
  <c r="D25" i="8"/>
  <c r="B25" i="8"/>
  <c r="H40" i="8"/>
  <c r="G40" i="8"/>
  <c r="E40" i="8"/>
  <c r="D40" i="8"/>
  <c r="B40" i="8"/>
  <c r="H43" i="8"/>
  <c r="G43" i="8"/>
  <c r="E43" i="8"/>
  <c r="D43" i="8"/>
  <c r="B43" i="8"/>
  <c r="H37" i="8"/>
  <c r="G37" i="8"/>
  <c r="E37" i="8"/>
  <c r="D37" i="8"/>
  <c r="B37" i="8"/>
  <c r="E22" i="8"/>
  <c r="D22" i="8"/>
  <c r="B22" i="8"/>
  <c r="H32" i="8"/>
  <c r="G32" i="8"/>
  <c r="E32" i="8"/>
  <c r="D32" i="8"/>
  <c r="B32" i="8"/>
  <c r="H21" i="8"/>
  <c r="E21" i="8"/>
  <c r="D21" i="8"/>
  <c r="B21" i="8"/>
  <c r="E23" i="8"/>
  <c r="D23" i="8"/>
  <c r="B23" i="8"/>
  <c r="H41" i="8"/>
  <c r="G41" i="8"/>
  <c r="E41" i="8"/>
  <c r="D41" i="8"/>
  <c r="B41" i="8"/>
  <c r="H39" i="8"/>
  <c r="G39" i="8"/>
  <c r="E39" i="8"/>
  <c r="D39" i="8"/>
  <c r="B39" i="8"/>
  <c r="H42" i="8"/>
  <c r="G42" i="8"/>
  <c r="E42" i="8"/>
  <c r="D42" i="8"/>
  <c r="B42" i="8"/>
  <c r="H45" i="8"/>
  <c r="G45" i="8"/>
  <c r="E45" i="8"/>
  <c r="D45" i="8"/>
  <c r="B45" i="8"/>
  <c r="H44" i="8"/>
  <c r="G44" i="8"/>
  <c r="E44" i="8"/>
  <c r="D44" i="8"/>
  <c r="B44" i="8"/>
  <c r="H36" i="8"/>
  <c r="G36" i="8"/>
  <c r="E36" i="8"/>
  <c r="D36" i="8"/>
  <c r="B36" i="8"/>
  <c r="H38" i="8"/>
  <c r="G38" i="8"/>
  <c r="E38" i="8"/>
  <c r="D38" i="8"/>
  <c r="B38" i="8"/>
  <c r="H30" i="8"/>
  <c r="G30" i="8"/>
  <c r="E30" i="8"/>
  <c r="D30" i="8"/>
  <c r="B30" i="8"/>
  <c r="H29" i="8"/>
  <c r="G29" i="8"/>
  <c r="E29" i="8"/>
  <c r="D29" i="8"/>
  <c r="B29" i="8"/>
  <c r="H34" i="8"/>
  <c r="G34" i="8"/>
  <c r="E34" i="8"/>
  <c r="D34" i="8"/>
  <c r="B34" i="8"/>
  <c r="H28" i="8"/>
  <c r="G28" i="8"/>
  <c r="E28" i="8"/>
  <c r="D28" i="8"/>
  <c r="B28" i="8"/>
  <c r="H31" i="8"/>
  <c r="G31" i="8"/>
  <c r="E31" i="8"/>
  <c r="D31" i="8"/>
  <c r="B31" i="8"/>
  <c r="H35" i="8"/>
  <c r="G35" i="8"/>
  <c r="E35" i="8"/>
  <c r="D35" i="8"/>
  <c r="B35" i="8"/>
  <c r="H45" i="9"/>
  <c r="G45" i="9"/>
  <c r="E45" i="9"/>
  <c r="D45" i="9"/>
  <c r="B45" i="9"/>
  <c r="H43" i="9"/>
  <c r="G43" i="9"/>
  <c r="E43" i="9"/>
  <c r="D43" i="9"/>
  <c r="B43" i="9"/>
  <c r="H51" i="9"/>
  <c r="G51" i="9"/>
  <c r="E51" i="9"/>
  <c r="D51" i="9"/>
  <c r="B51" i="9"/>
  <c r="H58" i="9"/>
  <c r="G58" i="9"/>
  <c r="E58" i="9"/>
  <c r="D58" i="9"/>
  <c r="B58" i="9"/>
  <c r="H57" i="9"/>
  <c r="G57" i="9"/>
  <c r="E57" i="9"/>
  <c r="D57" i="9"/>
  <c r="B57" i="9"/>
  <c r="H61" i="9"/>
  <c r="G61" i="9"/>
  <c r="E61" i="9"/>
  <c r="D61" i="9"/>
  <c r="B61" i="9"/>
  <c r="H53" i="9"/>
  <c r="G53" i="9"/>
  <c r="E53" i="9"/>
  <c r="D53" i="9"/>
  <c r="B53" i="9"/>
  <c r="H59" i="9"/>
  <c r="G59" i="9"/>
  <c r="E59" i="9"/>
  <c r="D59" i="9"/>
  <c r="B59" i="9"/>
  <c r="H54" i="9"/>
  <c r="G54" i="9"/>
  <c r="E54" i="9"/>
  <c r="D54" i="9"/>
  <c r="B54" i="9"/>
  <c r="H30" i="9"/>
  <c r="G30" i="9"/>
  <c r="E30" i="9"/>
  <c r="D30" i="9"/>
  <c r="B30" i="9"/>
  <c r="H44" i="9"/>
  <c r="G44" i="9"/>
  <c r="E44" i="9"/>
  <c r="D44" i="9"/>
  <c r="B44" i="9"/>
  <c r="H55" i="9"/>
  <c r="G55" i="9"/>
  <c r="E55" i="9"/>
  <c r="D55" i="9"/>
  <c r="B55" i="9"/>
  <c r="H60" i="9"/>
  <c r="G60" i="9"/>
  <c r="E60" i="9"/>
  <c r="D60" i="9"/>
  <c r="B60" i="9"/>
  <c r="H39" i="9"/>
  <c r="G39" i="9"/>
  <c r="E39" i="9"/>
  <c r="D39" i="9"/>
  <c r="B39" i="9"/>
  <c r="H26" i="9"/>
  <c r="G26" i="9"/>
  <c r="E26" i="9"/>
  <c r="D26" i="9"/>
  <c r="B26" i="9"/>
  <c r="H56" i="9"/>
  <c r="G56" i="9"/>
  <c r="E56" i="9"/>
  <c r="D56" i="9"/>
  <c r="B56" i="9"/>
  <c r="H40" i="9"/>
  <c r="G40" i="9"/>
  <c r="E40" i="9"/>
  <c r="D40" i="9"/>
  <c r="B40" i="9"/>
  <c r="H29" i="9"/>
  <c r="G29" i="9"/>
  <c r="E29" i="9"/>
  <c r="D29" i="9"/>
  <c r="B29" i="9"/>
  <c r="H46" i="9"/>
  <c r="G46" i="9"/>
  <c r="E46" i="9"/>
  <c r="D46" i="9"/>
  <c r="B46" i="9"/>
  <c r="H33" i="9"/>
  <c r="G33" i="9"/>
  <c r="E33" i="9"/>
  <c r="D33" i="9"/>
  <c r="B33" i="9"/>
  <c r="H42" i="9"/>
  <c r="G42" i="9"/>
  <c r="E42" i="9"/>
  <c r="D42" i="9"/>
  <c r="B42" i="9"/>
  <c r="H48" i="9"/>
  <c r="G48" i="9"/>
  <c r="E48" i="9"/>
  <c r="D48" i="9"/>
  <c r="B48" i="9"/>
  <c r="H52" i="9"/>
  <c r="G52" i="9"/>
  <c r="E52" i="9"/>
  <c r="D52" i="9"/>
  <c r="B52" i="9"/>
  <c r="H47" i="9"/>
  <c r="G47" i="9"/>
  <c r="E47" i="9"/>
  <c r="D47" i="9"/>
  <c r="B47" i="9"/>
  <c r="H49" i="9"/>
  <c r="G49" i="9"/>
  <c r="E49" i="9"/>
  <c r="D49" i="9"/>
  <c r="B49" i="9"/>
  <c r="H62" i="9"/>
  <c r="G62" i="9"/>
  <c r="E62" i="9"/>
  <c r="D62" i="9"/>
  <c r="B62" i="9"/>
  <c r="H50" i="9"/>
  <c r="G50" i="9"/>
  <c r="E50" i="9"/>
  <c r="D50" i="9"/>
  <c r="B50" i="9"/>
  <c r="H41" i="9"/>
  <c r="G41" i="9"/>
  <c r="E41" i="9"/>
  <c r="D41" i="9"/>
  <c r="B41" i="9"/>
  <c r="H38" i="9"/>
  <c r="G38" i="9"/>
  <c r="E38" i="9"/>
  <c r="D38" i="9"/>
  <c r="B38" i="9"/>
  <c r="H28" i="9"/>
  <c r="G28" i="9"/>
  <c r="E28" i="9"/>
  <c r="D28" i="9"/>
  <c r="B28" i="9"/>
  <c r="H27" i="9"/>
  <c r="G27" i="9"/>
  <c r="E27" i="9"/>
  <c r="D27" i="9"/>
  <c r="B27" i="9"/>
  <c r="H31" i="9"/>
  <c r="G31" i="9"/>
  <c r="E31" i="9"/>
  <c r="D31" i="9"/>
  <c r="B31" i="9"/>
  <c r="H32" i="9"/>
  <c r="G32" i="9"/>
  <c r="E32" i="9"/>
  <c r="D32" i="9"/>
  <c r="B32" i="9"/>
  <c r="H34" i="9"/>
  <c r="G34" i="9"/>
  <c r="E34" i="9"/>
  <c r="D34" i="9"/>
  <c r="B34" i="9"/>
  <c r="H37" i="9"/>
  <c r="G37" i="9"/>
  <c r="E37" i="9"/>
  <c r="D37" i="9"/>
  <c r="B37" i="9"/>
  <c r="H35" i="9"/>
  <c r="G35" i="9"/>
  <c r="E35" i="9"/>
  <c r="D35" i="9"/>
  <c r="B35" i="9"/>
  <c r="H36" i="9"/>
  <c r="G36" i="9"/>
  <c r="E36" i="9"/>
  <c r="D36" i="9"/>
  <c r="B36" i="9"/>
  <c r="H19" i="9"/>
  <c r="G19" i="9"/>
  <c r="E19" i="9"/>
  <c r="D19" i="9"/>
  <c r="B19" i="9"/>
  <c r="H17" i="9"/>
  <c r="G17" i="9"/>
  <c r="E17" i="9"/>
  <c r="D17" i="9"/>
  <c r="B17" i="9"/>
  <c r="H18" i="9"/>
  <c r="G18" i="9"/>
  <c r="E18" i="9"/>
  <c r="D18" i="9"/>
  <c r="B18" i="9"/>
  <c r="H16" i="9"/>
  <c r="G16" i="9"/>
  <c r="E16" i="9"/>
  <c r="D16" i="9"/>
  <c r="B16" i="9"/>
  <c r="H20" i="9"/>
  <c r="G20" i="9"/>
  <c r="E20" i="9"/>
  <c r="D20" i="9"/>
  <c r="B20" i="9"/>
  <c r="H14" i="9"/>
  <c r="G14" i="9"/>
  <c r="E14" i="9"/>
  <c r="D14" i="9"/>
  <c r="B14" i="9"/>
  <c r="H5" i="9"/>
  <c r="G5" i="9"/>
  <c r="E5" i="9"/>
  <c r="D5" i="9"/>
  <c r="B5" i="9"/>
  <c r="H13" i="9"/>
  <c r="G13" i="9"/>
  <c r="E13" i="9"/>
  <c r="D13" i="9"/>
  <c r="B13" i="9"/>
  <c r="H6" i="9"/>
  <c r="G6" i="9"/>
  <c r="E6" i="9"/>
  <c r="D6" i="9"/>
  <c r="B6" i="9"/>
  <c r="H15" i="9"/>
  <c r="G15" i="9"/>
  <c r="E15" i="9"/>
  <c r="D15" i="9"/>
  <c r="B15" i="9"/>
  <c r="H12" i="9"/>
  <c r="G12" i="9"/>
  <c r="E12" i="9"/>
  <c r="D12" i="9"/>
  <c r="B12" i="9"/>
  <c r="H11" i="9"/>
  <c r="G11" i="9"/>
  <c r="E11" i="9"/>
  <c r="D11" i="9"/>
  <c r="B11" i="9"/>
  <c r="H9" i="9"/>
  <c r="G9" i="9"/>
  <c r="E9" i="9"/>
  <c r="D9" i="9"/>
  <c r="B9" i="9"/>
  <c r="H10" i="9"/>
  <c r="G10" i="9"/>
  <c r="E10" i="9"/>
  <c r="D10" i="9"/>
  <c r="B10" i="9"/>
  <c r="H8" i="9"/>
  <c r="G8" i="9"/>
  <c r="E8" i="9"/>
  <c r="D8" i="9"/>
  <c r="B8" i="9"/>
  <c r="H7" i="9"/>
  <c r="G7" i="9"/>
  <c r="E7" i="9"/>
  <c r="D7" i="9"/>
  <c r="B7" i="9"/>
  <c r="H60" i="2"/>
  <c r="G60" i="2"/>
  <c r="E60" i="2"/>
  <c r="D60" i="2"/>
  <c r="B60" i="2"/>
  <c r="H57" i="2"/>
  <c r="G57" i="2"/>
  <c r="E57" i="2"/>
  <c r="D57" i="2"/>
  <c r="B57" i="2"/>
  <c r="H67" i="2"/>
  <c r="G67" i="2"/>
  <c r="E67" i="2"/>
  <c r="D67" i="2"/>
  <c r="B67" i="2"/>
  <c r="H62" i="2"/>
  <c r="G62" i="2"/>
  <c r="E62" i="2"/>
  <c r="D62" i="2"/>
  <c r="B62" i="2"/>
  <c r="H59" i="2"/>
  <c r="G59" i="2"/>
  <c r="E59" i="2"/>
  <c r="D59" i="2"/>
  <c r="B59" i="2"/>
  <c r="H58" i="2"/>
  <c r="G58" i="2"/>
  <c r="E58" i="2"/>
  <c r="D58" i="2"/>
  <c r="B58" i="2"/>
  <c r="H34" i="2"/>
  <c r="G34" i="2"/>
  <c r="E34" i="2"/>
  <c r="D34" i="2"/>
  <c r="B34" i="2"/>
  <c r="B1238" i="1"/>
  <c r="O1238" i="1" s="1"/>
  <c r="B1239" i="1"/>
  <c r="O1239" i="1"/>
  <c r="B1240" i="1"/>
  <c r="O1240" i="1" s="1"/>
  <c r="B1241" i="1"/>
  <c r="O1241" i="1" s="1"/>
  <c r="B1242" i="1"/>
  <c r="O1242" i="1" s="1"/>
  <c r="B1243" i="1"/>
  <c r="O1243" i="1" s="1"/>
  <c r="B1244" i="1"/>
  <c r="O1244" i="1" s="1"/>
  <c r="B1245" i="1"/>
  <c r="O1245" i="1"/>
  <c r="C1238" i="1"/>
  <c r="C1239" i="1"/>
  <c r="C1240" i="1"/>
  <c r="C1241" i="1"/>
  <c r="C1242" i="1"/>
  <c r="C1243" i="1"/>
  <c r="C1244" i="1"/>
  <c r="C1245" i="1"/>
  <c r="F1238" i="1"/>
  <c r="F850" i="1"/>
  <c r="C38" i="25"/>
  <c r="F1239" i="1"/>
  <c r="F854" i="1"/>
  <c r="C40" i="25" s="1"/>
  <c r="F1240" i="1"/>
  <c r="F851" i="1"/>
  <c r="C36" i="25" s="1"/>
  <c r="F1241" i="1"/>
  <c r="F846" i="1"/>
  <c r="C39" i="25"/>
  <c r="F1242" i="1"/>
  <c r="F852" i="1"/>
  <c r="C37" i="25"/>
  <c r="F1243" i="1"/>
  <c r="F847" i="1"/>
  <c r="C29" i="25" s="1"/>
  <c r="F1244" i="1"/>
  <c r="F1023" i="1"/>
  <c r="C5" i="25" s="1"/>
  <c r="F1245" i="1"/>
  <c r="F849" i="1"/>
  <c r="C33" i="25"/>
  <c r="H65" i="2"/>
  <c r="H54" i="2"/>
  <c r="H55" i="2"/>
  <c r="H29" i="2"/>
  <c r="A29" i="2" s="1"/>
  <c r="H30" i="2"/>
  <c r="H31" i="2"/>
  <c r="H32" i="2"/>
  <c r="H47" i="2"/>
  <c r="H51" i="2"/>
  <c r="H68" i="2"/>
  <c r="H69" i="2"/>
  <c r="H70" i="2"/>
  <c r="H71" i="2"/>
  <c r="H72" i="2"/>
  <c r="H66" i="2"/>
  <c r="H42" i="2"/>
  <c r="A43" i="2" s="1"/>
  <c r="H63" i="2"/>
  <c r="H61" i="2"/>
  <c r="H64" i="2"/>
  <c r="H33" i="2"/>
  <c r="A34" i="2" s="1"/>
  <c r="H39" i="2"/>
  <c r="H44" i="2"/>
  <c r="H45" i="2"/>
  <c r="H46" i="2"/>
  <c r="A46" i="2" s="1"/>
  <c r="H48" i="2"/>
  <c r="H50" i="2"/>
  <c r="H52" i="2"/>
  <c r="H36" i="2"/>
  <c r="A36" i="2" s="1"/>
  <c r="H37" i="2"/>
  <c r="H38" i="2"/>
  <c r="H27" i="2"/>
  <c r="H28" i="2"/>
  <c r="A28" i="2" s="1"/>
  <c r="H26" i="2"/>
  <c r="H25" i="2"/>
  <c r="H35" i="2"/>
  <c r="H56" i="2"/>
  <c r="H43" i="2"/>
  <c r="H49" i="2"/>
  <c r="H41" i="2"/>
  <c r="H40" i="2"/>
  <c r="A41" i="2" s="1"/>
  <c r="H53" i="2"/>
  <c r="G65" i="2"/>
  <c r="G54" i="2"/>
  <c r="G55" i="2"/>
  <c r="G29" i="2"/>
  <c r="G30" i="2"/>
  <c r="G31" i="2"/>
  <c r="G32" i="2"/>
  <c r="A32" i="2" s="1"/>
  <c r="G47" i="2"/>
  <c r="G51" i="2"/>
  <c r="G68" i="2"/>
  <c r="G69" i="2"/>
  <c r="A69" i="2" s="1"/>
  <c r="G70" i="2"/>
  <c r="G71" i="2"/>
  <c r="G72" i="2"/>
  <c r="G66" i="2"/>
  <c r="A66" i="2" s="1"/>
  <c r="G42" i="2"/>
  <c r="G63" i="2"/>
  <c r="G61" i="2"/>
  <c r="G64" i="2"/>
  <c r="A64" i="2" s="1"/>
  <c r="G33" i="2"/>
  <c r="G39" i="2"/>
  <c r="G44" i="2"/>
  <c r="G45" i="2"/>
  <c r="G46" i="2"/>
  <c r="G48" i="2"/>
  <c r="G50" i="2"/>
  <c r="G52" i="2"/>
  <c r="A52" i="2" s="1"/>
  <c r="G36" i="2"/>
  <c r="G37" i="2"/>
  <c r="G38" i="2"/>
  <c r="G27" i="2"/>
  <c r="A50" i="2" s="1"/>
  <c r="G28" i="2"/>
  <c r="G26" i="2"/>
  <c r="G25" i="2"/>
  <c r="G35" i="2"/>
  <c r="A35" i="2" s="1"/>
  <c r="G56" i="2"/>
  <c r="G43" i="2"/>
  <c r="G49" i="2"/>
  <c r="G41" i="2"/>
  <c r="G40" i="2"/>
  <c r="G53" i="2"/>
  <c r="E65" i="2"/>
  <c r="E54" i="2"/>
  <c r="E55" i="2"/>
  <c r="E29" i="2"/>
  <c r="E30" i="2"/>
  <c r="E31" i="2"/>
  <c r="E32" i="2"/>
  <c r="E47" i="2"/>
  <c r="E51" i="2"/>
  <c r="E68" i="2"/>
  <c r="E69" i="2"/>
  <c r="E70" i="2"/>
  <c r="E71" i="2"/>
  <c r="E72" i="2"/>
  <c r="E66" i="2"/>
  <c r="E42" i="2"/>
  <c r="E63" i="2"/>
  <c r="E61" i="2"/>
  <c r="E64" i="2"/>
  <c r="E33" i="2"/>
  <c r="E39" i="2"/>
  <c r="E44" i="2"/>
  <c r="E45" i="2"/>
  <c r="E46" i="2"/>
  <c r="E48" i="2"/>
  <c r="E50" i="2"/>
  <c r="E52" i="2"/>
  <c r="E36" i="2"/>
  <c r="E37" i="2"/>
  <c r="E38" i="2"/>
  <c r="E27" i="2"/>
  <c r="E28" i="2"/>
  <c r="E26" i="2"/>
  <c r="E25" i="2"/>
  <c r="E35" i="2"/>
  <c r="E56" i="2"/>
  <c r="E43" i="2"/>
  <c r="E49" i="2"/>
  <c r="E41" i="2"/>
  <c r="E40" i="2"/>
  <c r="E53" i="2"/>
  <c r="D65" i="2"/>
  <c r="D54" i="2"/>
  <c r="D55" i="2"/>
  <c r="D29" i="2"/>
  <c r="D30" i="2"/>
  <c r="D31" i="2"/>
  <c r="D32" i="2"/>
  <c r="D47" i="2"/>
  <c r="D51" i="2"/>
  <c r="D68" i="2"/>
  <c r="D69" i="2"/>
  <c r="D70" i="2"/>
  <c r="D71" i="2"/>
  <c r="D72" i="2"/>
  <c r="D66" i="2"/>
  <c r="D42" i="2"/>
  <c r="D63" i="2"/>
  <c r="D61" i="2"/>
  <c r="D64" i="2"/>
  <c r="D33" i="2"/>
  <c r="D39" i="2"/>
  <c r="D44" i="2"/>
  <c r="D45" i="2"/>
  <c r="D46" i="2"/>
  <c r="D48" i="2"/>
  <c r="D50" i="2"/>
  <c r="D52" i="2"/>
  <c r="D36" i="2"/>
  <c r="D37" i="2"/>
  <c r="D38" i="2"/>
  <c r="D27" i="2"/>
  <c r="D28" i="2"/>
  <c r="D26" i="2"/>
  <c r="D25" i="2"/>
  <c r="D35" i="2"/>
  <c r="D56" i="2"/>
  <c r="D43" i="2"/>
  <c r="D49" i="2"/>
  <c r="D41" i="2"/>
  <c r="D40" i="2"/>
  <c r="D53" i="2"/>
  <c r="B65" i="2"/>
  <c r="B54" i="2"/>
  <c r="B55" i="2"/>
  <c r="B29" i="2"/>
  <c r="B30" i="2"/>
  <c r="B31" i="2"/>
  <c r="B32" i="2"/>
  <c r="B47" i="2"/>
  <c r="B51" i="2"/>
  <c r="B68" i="2"/>
  <c r="B69" i="2"/>
  <c r="B70" i="2"/>
  <c r="B71" i="2"/>
  <c r="B72" i="2"/>
  <c r="B66" i="2"/>
  <c r="B42" i="2"/>
  <c r="B63" i="2"/>
  <c r="B61" i="2"/>
  <c r="B64" i="2"/>
  <c r="B33" i="2"/>
  <c r="B39" i="2"/>
  <c r="B44" i="2"/>
  <c r="B45" i="2"/>
  <c r="B46" i="2"/>
  <c r="B48" i="2"/>
  <c r="B50" i="2"/>
  <c r="B52" i="2"/>
  <c r="B36" i="2"/>
  <c r="B37" i="2"/>
  <c r="B38" i="2"/>
  <c r="B27" i="2"/>
  <c r="B28" i="2"/>
  <c r="B26" i="2"/>
  <c r="B25" i="2"/>
  <c r="B35" i="2"/>
  <c r="B56" i="2"/>
  <c r="B43" i="2"/>
  <c r="B49" i="2"/>
  <c r="B41" i="2"/>
  <c r="B40" i="2"/>
  <c r="B53" i="2"/>
  <c r="H13" i="2"/>
  <c r="H14" i="2"/>
  <c r="H19" i="2"/>
  <c r="H5" i="2"/>
  <c r="A5" i="2" s="1"/>
  <c r="H6" i="2"/>
  <c r="H9" i="2"/>
  <c r="H7" i="2"/>
  <c r="A8" i="2" s="1"/>
  <c r="H15" i="2"/>
  <c r="H8" i="2"/>
  <c r="H16" i="2"/>
  <c r="H17" i="2"/>
  <c r="A18" i="2" s="1"/>
  <c r="H10" i="2"/>
  <c r="H12" i="2"/>
  <c r="H18" i="2"/>
  <c r="H11" i="2"/>
  <c r="A11" i="2" s="1"/>
  <c r="G13" i="2"/>
  <c r="G14" i="2"/>
  <c r="G19" i="2"/>
  <c r="G5" i="2"/>
  <c r="A14" i="2" s="1"/>
  <c r="G6" i="2"/>
  <c r="G9" i="2"/>
  <c r="G7" i="2"/>
  <c r="G15" i="2"/>
  <c r="A15" i="2" s="1"/>
  <c r="G8" i="2"/>
  <c r="G16" i="2"/>
  <c r="G17" i="2"/>
  <c r="G10" i="2"/>
  <c r="G12" i="2"/>
  <c r="G18" i="2"/>
  <c r="G11" i="2"/>
  <c r="D13" i="2"/>
  <c r="D14" i="2"/>
  <c r="D19" i="2"/>
  <c r="D5" i="2"/>
  <c r="D6" i="2"/>
  <c r="D9" i="2"/>
  <c r="D7" i="2"/>
  <c r="D15" i="2"/>
  <c r="D8" i="2"/>
  <c r="D16" i="2"/>
  <c r="D17" i="2"/>
  <c r="D10" i="2"/>
  <c r="D12" i="2"/>
  <c r="D18" i="2"/>
  <c r="B13" i="2"/>
  <c r="B14" i="2"/>
  <c r="B19" i="2"/>
  <c r="B5" i="2"/>
  <c r="B6" i="2"/>
  <c r="B9" i="2"/>
  <c r="B7" i="2"/>
  <c r="B15" i="2"/>
  <c r="B8" i="2"/>
  <c r="B16" i="2"/>
  <c r="B17" i="2"/>
  <c r="B10" i="2"/>
  <c r="B12" i="2"/>
  <c r="B18" i="2"/>
  <c r="A36" i="35"/>
  <c r="A25" i="35"/>
  <c r="A14" i="35"/>
  <c r="A37" i="35"/>
  <c r="A48" i="29"/>
  <c r="A49" i="29"/>
  <c r="A50" i="29"/>
  <c r="A52" i="29"/>
  <c r="A12" i="38"/>
  <c r="A10" i="30"/>
  <c r="A11" i="30" s="1"/>
  <c r="A24" i="38"/>
  <c r="A5" i="38"/>
  <c r="A27" i="29"/>
  <c r="A32" i="29"/>
  <c r="A16" i="38"/>
  <c r="A14" i="38"/>
  <c r="A13" i="38"/>
  <c r="A6" i="38"/>
  <c r="A7" i="38"/>
  <c r="A8" i="38"/>
  <c r="A9" i="38" s="1"/>
  <c r="A10" i="38"/>
  <c r="A11" i="38"/>
  <c r="A17" i="38"/>
  <c r="A18" i="38" s="1"/>
  <c r="A15" i="38"/>
  <c r="A27" i="34"/>
  <c r="A17" i="8"/>
  <c r="A18" i="8" s="1"/>
  <c r="A19" i="8" s="1"/>
  <c r="A20" i="8" s="1"/>
  <c r="A35" i="9"/>
  <c r="A36" i="9"/>
  <c r="A22" i="10"/>
  <c r="A21" i="10"/>
  <c r="A57" i="11"/>
  <c r="A35" i="12"/>
  <c r="A53" i="13"/>
  <c r="A44" i="15"/>
  <c r="A45" i="15"/>
  <c r="A31" i="19"/>
  <c r="A35" i="23"/>
  <c r="A33" i="23"/>
  <c r="A10" i="26"/>
  <c r="A14" i="27"/>
  <c r="A49" i="28"/>
  <c r="A74" i="32"/>
  <c r="A52" i="33"/>
  <c r="A54" i="33"/>
  <c r="A31" i="9"/>
  <c r="A58" i="9"/>
  <c r="A32" i="8"/>
  <c r="A46" i="10"/>
  <c r="A72" i="11"/>
  <c r="A41" i="9"/>
  <c r="A34" i="8"/>
  <c r="A39" i="8"/>
  <c r="A40" i="8"/>
  <c r="A53" i="10"/>
  <c r="A37" i="10"/>
  <c r="A38" i="10"/>
  <c r="A39" i="10" s="1"/>
  <c r="A43" i="10"/>
  <c r="A67" i="11"/>
  <c r="A52" i="11"/>
  <c r="A42" i="11"/>
  <c r="A43" i="11" s="1"/>
  <c r="A37" i="9"/>
  <c r="A27" i="9"/>
  <c r="A28" i="9" s="1"/>
  <c r="A29" i="9" s="1"/>
  <c r="A30" i="9" s="1"/>
  <c r="A50" i="9"/>
  <c r="A52" i="9"/>
  <c r="A46" i="9"/>
  <c r="A26" i="9"/>
  <c r="A44" i="9"/>
  <c r="A53" i="9"/>
  <c r="A51" i="9"/>
  <c r="A33" i="9"/>
  <c r="A54" i="10"/>
  <c r="A56" i="10"/>
  <c r="A56" i="11"/>
  <c r="A58" i="11"/>
  <c r="A76" i="11"/>
  <c r="A40" i="11"/>
  <c r="A32" i="9"/>
  <c r="A38" i="9"/>
  <c r="A49" i="9"/>
  <c r="A42" i="9"/>
  <c r="A47" i="9"/>
  <c r="A56" i="9"/>
  <c r="A55" i="9"/>
  <c r="A59" i="9"/>
  <c r="A73" i="11"/>
  <c r="A38" i="12"/>
  <c r="A36" i="12"/>
  <c r="A37" i="12" s="1"/>
  <c r="A42" i="12"/>
  <c r="A32" i="13"/>
  <c r="A33" i="13"/>
  <c r="A34" i="13" s="1"/>
  <c r="A35" i="13" s="1"/>
  <c r="A50" i="13"/>
  <c r="A44" i="13"/>
  <c r="A48" i="13"/>
  <c r="A21" i="13"/>
  <c r="A22" i="13"/>
  <c r="A23" i="13"/>
  <c r="A40" i="13"/>
  <c r="A35" i="8"/>
  <c r="A29" i="8"/>
  <c r="A30" i="8"/>
  <c r="A38" i="8"/>
  <c r="A36" i="8"/>
  <c r="A44" i="8"/>
  <c r="A41" i="8"/>
  <c r="A22" i="8"/>
  <c r="A25" i="8"/>
  <c r="A23" i="10"/>
  <c r="A24" i="10"/>
  <c r="A25" i="10" s="1"/>
  <c r="A26" i="10" s="1"/>
  <c r="A27" i="10" s="1"/>
  <c r="A28" i="10" s="1"/>
  <c r="A29" i="10" s="1"/>
  <c r="A30" i="10" s="1"/>
  <c r="A31" i="10" s="1"/>
  <c r="A32" i="10" s="1"/>
  <c r="A33" i="10" s="1"/>
  <c r="A34" i="10" s="1"/>
  <c r="A52" i="10"/>
  <c r="A59" i="10"/>
  <c r="A41" i="10"/>
  <c r="A44" i="10"/>
  <c r="A45" i="10"/>
  <c r="A42" i="10"/>
  <c r="A57" i="10"/>
  <c r="A47" i="11"/>
  <c r="A49" i="11"/>
  <c r="A68" i="11"/>
  <c r="A75" i="11"/>
  <c r="A64" i="11"/>
  <c r="A62" i="11"/>
  <c r="A41" i="11"/>
  <c r="A74" i="11"/>
  <c r="A50" i="11"/>
  <c r="A30" i="12"/>
  <c r="A40" i="12"/>
  <c r="A43" i="12"/>
  <c r="A47" i="13"/>
  <c r="A54" i="13"/>
  <c r="A19" i="13"/>
  <c r="A45" i="13"/>
  <c r="A24" i="13"/>
  <c r="A37" i="13"/>
  <c r="A41" i="13"/>
  <c r="A47" i="14"/>
  <c r="A29" i="14"/>
  <c r="A33" i="14"/>
  <c r="A36" i="14"/>
  <c r="A42" i="14"/>
  <c r="A35" i="15"/>
  <c r="A42" i="15"/>
  <c r="A37" i="15"/>
  <c r="A31" i="15"/>
  <c r="A24" i="16"/>
  <c r="A23" i="16"/>
  <c r="A19" i="16"/>
  <c r="A20" i="16" s="1"/>
  <c r="A21" i="16" s="1"/>
  <c r="A34" i="16"/>
  <c r="A22" i="17"/>
  <c r="A25" i="17"/>
  <c r="A26" i="17" s="1"/>
  <c r="A10" i="17"/>
  <c r="A11" i="17"/>
  <c r="A12" i="17"/>
  <c r="A24" i="17"/>
  <c r="A40" i="18"/>
  <c r="A46" i="18"/>
  <c r="A48" i="18"/>
  <c r="A49" i="18"/>
  <c r="A25" i="18"/>
  <c r="A26" i="18"/>
  <c r="A51" i="18"/>
  <c r="A33" i="19"/>
  <c r="A28" i="19"/>
  <c r="A25" i="19"/>
  <c r="A26" i="19"/>
  <c r="A33" i="20"/>
  <c r="A30" i="20"/>
  <c r="A36" i="20"/>
  <c r="A34" i="9"/>
  <c r="A62" i="9"/>
  <c r="A48" i="9"/>
  <c r="A39" i="9"/>
  <c r="A61" i="9"/>
  <c r="A43" i="9"/>
  <c r="A31" i="8"/>
  <c r="A45" i="8"/>
  <c r="A37" i="8"/>
  <c r="A26" i="8"/>
  <c r="A50" i="10"/>
  <c r="A55" i="10"/>
  <c r="A36" i="10"/>
  <c r="A35" i="10"/>
  <c r="A47" i="10"/>
  <c r="A48" i="10"/>
  <c r="A45" i="11"/>
  <c r="A46" i="11"/>
  <c r="A69" i="11"/>
  <c r="A70" i="11"/>
  <c r="A65" i="11"/>
  <c r="A63" i="11"/>
  <c r="A44" i="11"/>
  <c r="A38" i="11"/>
  <c r="A51" i="11"/>
  <c r="A39" i="12"/>
  <c r="A31" i="12"/>
  <c r="A32" i="12"/>
  <c r="A33" i="12" s="1"/>
  <c r="A34" i="12" s="1"/>
  <c r="A44" i="12"/>
  <c r="A36" i="13"/>
  <c r="A55" i="13"/>
  <c r="A52" i="13"/>
  <c r="A46" i="13"/>
  <c r="A25" i="13"/>
  <c r="A26" i="13" s="1"/>
  <c r="A38" i="13"/>
  <c r="A42" i="13"/>
  <c r="A44" i="14"/>
  <c r="A27" i="14"/>
  <c r="A45" i="14"/>
  <c r="A43" i="14"/>
  <c r="A38" i="14"/>
  <c r="A39" i="14" s="1"/>
  <c r="A31" i="14"/>
  <c r="A28" i="15"/>
  <c r="A40" i="15"/>
  <c r="A39" i="15"/>
  <c r="A29" i="15"/>
  <c r="A31" i="16"/>
  <c r="A22" i="16"/>
  <c r="A27" i="16"/>
  <c r="A28" i="16" s="1"/>
  <c r="A16" i="17"/>
  <c r="A23" i="17"/>
  <c r="A13" i="17"/>
  <c r="A36" i="18"/>
  <c r="A47" i="18"/>
  <c r="A30" i="18"/>
  <c r="A31" i="18" s="1"/>
  <c r="A32" i="18" s="1"/>
  <c r="A33" i="18" s="1"/>
  <c r="A27" i="18"/>
  <c r="A50" i="18"/>
  <c r="A38" i="18"/>
  <c r="A43" i="18"/>
  <c r="A32" i="19"/>
  <c r="A34" i="19"/>
  <c r="A40" i="9"/>
  <c r="A60" i="9"/>
  <c r="A54" i="9"/>
  <c r="A57" i="9"/>
  <c r="A45" i="9"/>
  <c r="A28" i="8"/>
  <c r="A42" i="8"/>
  <c r="A21" i="8"/>
  <c r="A43" i="8"/>
  <c r="A33" i="8"/>
  <c r="A49" i="10"/>
  <c r="A51" i="10"/>
  <c r="A40" i="10"/>
  <c r="A58" i="10"/>
  <c r="A59" i="11"/>
  <c r="A60" i="11" s="1"/>
  <c r="A48" i="11"/>
  <c r="A54" i="11"/>
  <c r="A77" i="11"/>
  <c r="A66" i="11"/>
  <c r="A71" i="11"/>
  <c r="A53" i="11"/>
  <c r="A55" i="11"/>
  <c r="A39" i="11"/>
  <c r="A61" i="11"/>
  <c r="A41" i="12"/>
  <c r="A45" i="12"/>
  <c r="A20" i="13"/>
  <c r="A18" i="13"/>
  <c r="A51" i="13"/>
  <c r="A49" i="13"/>
  <c r="A28" i="13"/>
  <c r="A29" i="13"/>
  <c r="A30" i="13"/>
  <c r="A31" i="13" s="1"/>
  <c r="A39" i="13"/>
  <c r="A43" i="13"/>
  <c r="A27" i="13"/>
  <c r="A46" i="14"/>
  <c r="A28" i="14"/>
  <c r="A34" i="14"/>
  <c r="A37" i="14"/>
  <c r="A35" i="14"/>
  <c r="A34" i="15"/>
  <c r="A38" i="15"/>
  <c r="A43" i="15"/>
  <c r="A33" i="15"/>
  <c r="A25" i="16"/>
  <c r="A29" i="16"/>
  <c r="A33" i="16"/>
  <c r="A14" i="17"/>
  <c r="A18" i="17"/>
  <c r="A19" i="17"/>
  <c r="A17" i="17"/>
  <c r="A41" i="18"/>
  <c r="A35" i="18"/>
  <c r="A28" i="18"/>
  <c r="A29" i="18"/>
  <c r="A42" i="18"/>
  <c r="A44" i="18"/>
  <c r="A45" i="18"/>
  <c r="A30" i="19"/>
  <c r="A35" i="19"/>
  <c r="A36" i="19"/>
  <c r="A20" i="19"/>
  <c r="A48" i="14"/>
  <c r="A30" i="14"/>
  <c r="A32" i="14"/>
  <c r="A40" i="14"/>
  <c r="A41" i="14"/>
  <c r="A49" i="14"/>
  <c r="A36" i="15"/>
  <c r="A41" i="15"/>
  <c r="A30" i="15"/>
  <c r="A32" i="15"/>
  <c r="A35" i="16"/>
  <c r="A15" i="17"/>
  <c r="A21" i="17"/>
  <c r="A20" i="17"/>
  <c r="A37" i="18"/>
  <c r="A39" i="18"/>
  <c r="A34" i="18"/>
  <c r="A53" i="18"/>
  <c r="A52" i="18"/>
  <c r="A29" i="19"/>
  <c r="A22" i="19"/>
  <c r="A21" i="19"/>
  <c r="A38" i="20"/>
  <c r="A34" i="20"/>
  <c r="A46" i="21"/>
  <c r="A20" i="21"/>
  <c r="A27" i="21"/>
  <c r="A32" i="21"/>
  <c r="A41" i="21"/>
  <c r="A38" i="21"/>
  <c r="A29" i="21"/>
  <c r="A44" i="21"/>
  <c r="A42" i="22"/>
  <c r="A37" i="23"/>
  <c r="A48" i="23"/>
  <c r="A42" i="23"/>
  <c r="A51" i="23"/>
  <c r="A43" i="23"/>
  <c r="A51" i="24"/>
  <c r="A58" i="24"/>
  <c r="A41" i="24"/>
  <c r="A43" i="24"/>
  <c r="A30" i="24"/>
  <c r="A60" i="24"/>
  <c r="A37" i="24"/>
  <c r="A39" i="24"/>
  <c r="A31" i="24"/>
  <c r="A54" i="25"/>
  <c r="A71" i="25"/>
  <c r="A55" i="25"/>
  <c r="A48" i="25"/>
  <c r="A49" i="25"/>
  <c r="A98" i="25"/>
  <c r="A101" i="25"/>
  <c r="A97" i="25"/>
  <c r="A96" i="25"/>
  <c r="A45" i="21"/>
  <c r="A21" i="21"/>
  <c r="A22" i="21"/>
  <c r="A17" i="21"/>
  <c r="A30" i="21"/>
  <c r="A40" i="21"/>
  <c r="A36" i="21"/>
  <c r="A33" i="21"/>
  <c r="A38" i="22"/>
  <c r="A43" i="22"/>
  <c r="A41" i="22"/>
  <c r="A18" i="23"/>
  <c r="A31" i="23"/>
  <c r="A32" i="23" s="1"/>
  <c r="A45" i="23"/>
  <c r="A29" i="23"/>
  <c r="A24" i="23"/>
  <c r="A25" i="23" s="1"/>
  <c r="A26" i="23" s="1"/>
  <c r="A19" i="23"/>
  <c r="A39" i="23"/>
  <c r="A55" i="23"/>
  <c r="A45" i="24"/>
  <c r="A66" i="24"/>
  <c r="A42" i="24"/>
  <c r="A44" i="24"/>
  <c r="A29" i="24"/>
  <c r="A48" i="24"/>
  <c r="A53" i="24"/>
  <c r="A47" i="24"/>
  <c r="A40" i="24"/>
  <c r="A63" i="25"/>
  <c r="A80" i="25"/>
  <c r="A81" i="25" s="1"/>
  <c r="A59" i="25"/>
  <c r="A60" i="25"/>
  <c r="A61" i="25"/>
  <c r="A62" i="25" s="1"/>
  <c r="A52" i="25"/>
  <c r="A53" i="25" s="1"/>
  <c r="A47" i="25"/>
  <c r="A56" i="25"/>
  <c r="A57" i="25" s="1"/>
  <c r="A58" i="25" s="1"/>
  <c r="A50" i="25"/>
  <c r="A51" i="25"/>
  <c r="A83" i="25"/>
  <c r="A90" i="25"/>
  <c r="A89" i="25"/>
  <c r="A78" i="25"/>
  <c r="A79" i="25" s="1"/>
  <c r="A84" i="25"/>
  <c r="A91" i="25"/>
  <c r="A14" i="26"/>
  <c r="A27" i="26"/>
  <c r="A28" i="26" s="1"/>
  <c r="A25" i="26"/>
  <c r="A30" i="26"/>
  <c r="A16" i="27"/>
  <c r="A19" i="27"/>
  <c r="A23" i="27"/>
  <c r="A42" i="28"/>
  <c r="A50" i="28"/>
  <c r="A23" i="19"/>
  <c r="A24" i="19"/>
  <c r="A27" i="19"/>
  <c r="A35" i="20"/>
  <c r="A32" i="20"/>
  <c r="A48" i="21"/>
  <c r="A39" i="21"/>
  <c r="A19" i="21"/>
  <c r="A28" i="21"/>
  <c r="A34" i="21"/>
  <c r="A25" i="21"/>
  <c r="A35" i="21"/>
  <c r="A43" i="21"/>
  <c r="A39" i="22"/>
  <c r="A44" i="22"/>
  <c r="A47" i="22"/>
  <c r="A23" i="23"/>
  <c r="A52" i="23"/>
  <c r="A30" i="23"/>
  <c r="A44" i="23"/>
  <c r="A57" i="23"/>
  <c r="A33" i="24"/>
  <c r="A34" i="24"/>
  <c r="A35" i="24" s="1"/>
  <c r="A36" i="24" s="1"/>
  <c r="A62" i="24"/>
  <c r="A63" i="24"/>
  <c r="A64" i="24" s="1"/>
  <c r="A46" i="24"/>
  <c r="A54" i="24"/>
  <c r="A27" i="24"/>
  <c r="A50" i="24"/>
  <c r="A57" i="24"/>
  <c r="A38" i="24"/>
  <c r="A59" i="24"/>
  <c r="A72" i="25"/>
  <c r="A69" i="25"/>
  <c r="A85" i="25"/>
  <c r="A95" i="25"/>
  <c r="A76" i="25"/>
  <c r="A87" i="25"/>
  <c r="A15" i="26"/>
  <c r="A22" i="26"/>
  <c r="A29" i="26"/>
  <c r="A17" i="26"/>
  <c r="A37" i="20"/>
  <c r="A31" i="20"/>
  <c r="A47" i="21"/>
  <c r="A23" i="21"/>
  <c r="A24" i="21"/>
  <c r="A18" i="21"/>
  <c r="A31" i="21"/>
  <c r="A26" i="21"/>
  <c r="A37" i="21"/>
  <c r="A42" i="21"/>
  <c r="A40" i="22"/>
  <c r="A45" i="22"/>
  <c r="A46" i="22"/>
  <c r="A46" i="23"/>
  <c r="A47" i="23" s="1"/>
  <c r="A41" i="23"/>
  <c r="A56" i="23"/>
  <c r="A38" i="23"/>
  <c r="A34" i="23"/>
  <c r="A36" i="23"/>
  <c r="A21" i="23"/>
  <c r="A22" i="23" s="1"/>
  <c r="A58" i="23"/>
  <c r="A49" i="23"/>
  <c r="A50" i="23"/>
  <c r="A20" i="23"/>
  <c r="A49" i="24"/>
  <c r="A55" i="24"/>
  <c r="A65" i="24"/>
  <c r="A28" i="24"/>
  <c r="A61" i="24"/>
  <c r="A56" i="24"/>
  <c r="A52" i="24"/>
  <c r="A32" i="24"/>
  <c r="A70" i="25"/>
  <c r="A92" i="25"/>
  <c r="A99" i="25"/>
  <c r="A94" i="25"/>
  <c r="A93" i="25"/>
  <c r="A100" i="25"/>
  <c r="A21" i="26"/>
  <c r="A19" i="26"/>
  <c r="A20" i="26"/>
  <c r="A74" i="25"/>
  <c r="A73" i="25"/>
  <c r="A82" i="25"/>
  <c r="A77" i="25"/>
  <c r="A88" i="25"/>
  <c r="A102" i="25"/>
  <c r="A18" i="26"/>
  <c r="A24" i="26"/>
  <c r="A16" i="26"/>
  <c r="A18" i="27"/>
  <c r="A22" i="27"/>
  <c r="A46" i="28"/>
  <c r="A43" i="28"/>
  <c r="A44" i="28"/>
  <c r="A45" i="28" s="1"/>
  <c r="A35" i="28"/>
  <c r="A40" i="29"/>
  <c r="A41" i="29"/>
  <c r="A42" i="29"/>
  <c r="A43" i="29" s="1"/>
  <c r="A44" i="29" s="1"/>
  <c r="A31" i="29"/>
  <c r="A22" i="30"/>
  <c r="A24" i="30"/>
  <c r="A16" i="30"/>
  <c r="A18" i="30"/>
  <c r="A61" i="32"/>
  <c r="A72" i="32"/>
  <c r="A86" i="32"/>
  <c r="A67" i="32"/>
  <c r="A87" i="32"/>
  <c r="A71" i="32"/>
  <c r="A85" i="32"/>
  <c r="A64" i="32"/>
  <c r="A43" i="33"/>
  <c r="A42" i="33"/>
  <c r="A46" i="33"/>
  <c r="A47" i="33"/>
  <c r="A56" i="33"/>
  <c r="A33" i="33"/>
  <c r="A20" i="34"/>
  <c r="A44" i="35"/>
  <c r="A71" i="35"/>
  <c r="A55" i="35"/>
  <c r="A56" i="35" s="1"/>
  <c r="A57" i="35" s="1"/>
  <c r="A58" i="35"/>
  <c r="A59" i="35" s="1"/>
  <c r="A79" i="35"/>
  <c r="A70" i="35"/>
  <c r="A68" i="35"/>
  <c r="A74" i="35"/>
  <c r="A76" i="35"/>
  <c r="A75" i="35"/>
  <c r="A72" i="35"/>
  <c r="A52" i="35"/>
  <c r="A53" i="35" s="1"/>
  <c r="A54" i="35" s="1"/>
  <c r="A45" i="36"/>
  <c r="A39" i="36"/>
  <c r="A38" i="36"/>
  <c r="A48" i="36"/>
  <c r="A43" i="36"/>
  <c r="A44" i="36"/>
  <c r="A46" i="29"/>
  <c r="A35" i="29"/>
  <c r="A56" i="29"/>
  <c r="A23" i="30"/>
  <c r="A21" i="30"/>
  <c r="A20" i="30"/>
  <c r="A76" i="32"/>
  <c r="A62" i="32"/>
  <c r="A65" i="32"/>
  <c r="A90" i="32"/>
  <c r="A82" i="32"/>
  <c r="A83" i="32"/>
  <c r="A79" i="32"/>
  <c r="A63" i="32"/>
  <c r="A37" i="33"/>
  <c r="A57" i="33"/>
  <c r="A35" i="33"/>
  <c r="A25" i="34"/>
  <c r="A24" i="34"/>
  <c r="A64" i="35"/>
  <c r="A47" i="35"/>
  <c r="A48" i="35" s="1"/>
  <c r="A67" i="35"/>
  <c r="A61" i="35"/>
  <c r="A65" i="35"/>
  <c r="A15" i="27"/>
  <c r="A20" i="27"/>
  <c r="A37" i="28"/>
  <c r="A38" i="28" s="1"/>
  <c r="A53" i="28"/>
  <c r="A36" i="28"/>
  <c r="A39" i="29"/>
  <c r="A29" i="29"/>
  <c r="A33" i="29"/>
  <c r="A30" i="29"/>
  <c r="A28" i="29"/>
  <c r="A45" i="29"/>
  <c r="A34" i="29"/>
  <c r="A57" i="29"/>
  <c r="A58" i="29" s="1"/>
  <c r="A13" i="30"/>
  <c r="A26" i="30"/>
  <c r="A15" i="30"/>
  <c r="A17" i="30"/>
  <c r="A92" i="32"/>
  <c r="A59" i="32"/>
  <c r="A75" i="32"/>
  <c r="A91" i="32"/>
  <c r="A77" i="32"/>
  <c r="A68" i="32"/>
  <c r="A89" i="32"/>
  <c r="A70" i="32"/>
  <c r="A53" i="33"/>
  <c r="A36" i="33"/>
  <c r="A30" i="33"/>
  <c r="A45" i="33"/>
  <c r="A34" i="34"/>
  <c r="A51" i="35"/>
  <c r="A69" i="35"/>
  <c r="A43" i="35"/>
  <c r="A78" i="35"/>
  <c r="A77" i="35"/>
  <c r="A73" i="35"/>
  <c r="A63" i="35"/>
  <c r="A46" i="35"/>
  <c r="A49" i="35"/>
  <c r="A47" i="36"/>
  <c r="A42" i="36"/>
  <c r="A51" i="36"/>
  <c r="A49" i="36"/>
  <c r="A17" i="27"/>
  <c r="A21" i="27"/>
  <c r="A34" i="28"/>
  <c r="A39" i="28"/>
  <c r="A41" i="28"/>
  <c r="A26" i="29"/>
  <c r="A47" i="29"/>
  <c r="A36" i="29"/>
  <c r="A37" i="29"/>
  <c r="A38" i="29"/>
  <c r="A12" i="30"/>
  <c r="A25" i="30"/>
  <c r="A19" i="30"/>
  <c r="A14" i="30"/>
  <c r="A73" i="32"/>
  <c r="A60" i="32"/>
  <c r="A81" i="32"/>
  <c r="A84" i="32"/>
  <c r="A78" i="32"/>
  <c r="A66" i="32"/>
  <c r="A69" i="32"/>
  <c r="A88" i="32"/>
  <c r="A80" i="32"/>
  <c r="A34" i="33"/>
  <c r="A55" i="33"/>
  <c r="A49" i="33"/>
  <c r="A41" i="33"/>
  <c r="A29" i="34"/>
  <c r="A45" i="35"/>
  <c r="A66" i="35"/>
  <c r="A50" i="35"/>
  <c r="A62" i="35"/>
  <c r="A60" i="35"/>
  <c r="A46" i="36"/>
  <c r="A50" i="36"/>
  <c r="A25" i="38"/>
  <c r="A26" i="38"/>
  <c r="A7" i="24"/>
  <c r="A8" i="12"/>
  <c r="A18" i="24"/>
  <c r="A17" i="24"/>
  <c r="A13" i="16"/>
  <c r="A28" i="28"/>
  <c r="A27" i="28"/>
  <c r="A6" i="28"/>
  <c r="A7" i="28" s="1"/>
  <c r="A8" i="28" s="1"/>
  <c r="A30" i="35"/>
  <c r="A22" i="35"/>
  <c r="A48" i="32"/>
  <c r="A11" i="32"/>
  <c r="A23" i="12"/>
  <c r="A16" i="12"/>
  <c r="A8" i="19"/>
  <c r="A25" i="22"/>
  <c r="A8" i="33"/>
  <c r="A10" i="34"/>
  <c r="A21" i="14"/>
  <c r="A18" i="18"/>
  <c r="A5" i="27"/>
  <c r="A11" i="28"/>
  <c r="A12" i="33"/>
  <c r="A28" i="36"/>
  <c r="A9" i="9"/>
  <c r="A6" i="11"/>
  <c r="A7" i="11" s="1"/>
  <c r="A12" i="11"/>
  <c r="A15" i="11"/>
  <c r="A8" i="15"/>
  <c r="A22" i="12"/>
  <c r="A16" i="22"/>
  <c r="A12" i="22"/>
  <c r="A24" i="22"/>
  <c r="A22" i="20"/>
  <c r="A23" i="20"/>
  <c r="A11" i="20"/>
  <c r="A17" i="20"/>
  <c r="A19" i="32"/>
  <c r="A20" i="32"/>
  <c r="A9" i="23"/>
  <c r="A13" i="33"/>
  <c r="A14" i="33" s="1"/>
  <c r="A16" i="33"/>
  <c r="A9" i="21"/>
  <c r="A25" i="25"/>
  <c r="A32" i="25"/>
  <c r="A36" i="25"/>
  <c r="A37" i="25"/>
  <c r="A41" i="25"/>
  <c r="A6" i="27"/>
  <c r="A17" i="29"/>
  <c r="A9" i="29"/>
  <c r="A12" i="31"/>
  <c r="A27" i="36"/>
  <c r="A8" i="36"/>
  <c r="A9" i="36" s="1"/>
  <c r="A31" i="36"/>
  <c r="A32" i="36" s="1"/>
  <c r="A13" i="10"/>
  <c r="A25" i="2"/>
  <c r="A7" i="9"/>
  <c r="A6" i="9"/>
  <c r="A5" i="9"/>
  <c r="A20" i="9"/>
  <c r="A9" i="2"/>
  <c r="A17" i="11"/>
  <c r="A5" i="11"/>
  <c r="A5" i="12"/>
  <c r="A12" i="13"/>
  <c r="A5" i="14"/>
  <c r="A11" i="15"/>
  <c r="A8" i="16"/>
  <c r="A12" i="16"/>
  <c r="A16" i="18"/>
  <c r="A9" i="20"/>
  <c r="A27" i="22"/>
  <c r="A26" i="22"/>
  <c r="A12" i="23"/>
  <c r="A8" i="24"/>
  <c r="A19" i="24"/>
  <c r="A6" i="24"/>
  <c r="A6" i="18"/>
  <c r="A7" i="18"/>
  <c r="A14" i="22"/>
  <c r="A13" i="22"/>
  <c r="A5" i="22"/>
  <c r="A11" i="10"/>
  <c r="A12" i="10"/>
  <c r="A23" i="11"/>
  <c r="A7" i="15"/>
  <c r="A6" i="19"/>
  <c r="A5" i="20"/>
  <c r="A18" i="20"/>
  <c r="A19" i="22"/>
  <c r="A5" i="24"/>
  <c r="A9" i="10"/>
  <c r="A7" i="10"/>
  <c r="A8" i="10" s="1"/>
  <c r="A9" i="12"/>
  <c r="A13" i="14"/>
  <c r="A14" i="14" s="1"/>
  <c r="A15" i="14" s="1"/>
  <c r="A17" i="14"/>
  <c r="A18" i="14"/>
  <c r="A19" i="14" s="1"/>
  <c r="A20" i="14" s="1"/>
  <c r="A12" i="15"/>
  <c r="A10" i="15"/>
  <c r="A5" i="16"/>
  <c r="A9" i="25"/>
  <c r="A6" i="25"/>
  <c r="A7" i="25"/>
  <c r="A15" i="29"/>
  <c r="A18" i="29"/>
  <c r="A19" i="29"/>
  <c r="A20" i="29"/>
  <c r="A10" i="28"/>
  <c r="A9" i="28"/>
  <c r="A13" i="32"/>
  <c r="A14" i="32"/>
  <c r="A17" i="32"/>
  <c r="A18" i="32" s="1"/>
  <c r="A21" i="32"/>
  <c r="A5" i="33"/>
  <c r="A6" i="33" s="1"/>
  <c r="A7" i="33" s="1"/>
  <c r="A12" i="34"/>
  <c r="A13" i="34"/>
  <c r="A8" i="34"/>
  <c r="A9" i="34" s="1"/>
  <c r="A24" i="36"/>
  <c r="A17" i="36"/>
  <c r="A8" i="31"/>
  <c r="A13" i="31"/>
  <c r="A22" i="33"/>
  <c r="A23" i="33"/>
  <c r="A35" i="35"/>
  <c r="A9" i="35"/>
  <c r="A22" i="36"/>
  <c r="A6" i="36"/>
  <c r="A21" i="36"/>
  <c r="A6" i="31"/>
  <c r="A46" i="32"/>
  <c r="A39" i="32"/>
  <c r="A40" i="32" s="1"/>
  <c r="A41" i="32" s="1"/>
  <c r="A12" i="35"/>
  <c r="A17" i="35"/>
  <c r="A20" i="35"/>
  <c r="A8" i="9"/>
  <c r="A13" i="9"/>
  <c r="A12" i="9"/>
  <c r="A16" i="9"/>
  <c r="A18" i="9"/>
  <c r="A19" i="9"/>
  <c r="A31" i="11"/>
  <c r="A19" i="12"/>
  <c r="A7" i="8"/>
  <c r="A15" i="10"/>
  <c r="A18" i="11"/>
  <c r="A19" i="11" s="1"/>
  <c r="A28" i="11"/>
  <c r="A22" i="11"/>
  <c r="A8" i="11"/>
  <c r="A6" i="12"/>
  <c r="A18" i="12"/>
  <c r="A10" i="13"/>
  <c r="A11" i="13"/>
  <c r="A9" i="8"/>
  <c r="A5" i="10"/>
  <c r="A6" i="10"/>
  <c r="A10" i="10"/>
  <c r="A24" i="11"/>
  <c r="A10" i="11"/>
  <c r="A11" i="11"/>
  <c r="A11" i="12"/>
  <c r="A24" i="12"/>
  <c r="A13" i="12"/>
  <c r="A14" i="12"/>
  <c r="A15" i="12"/>
  <c r="A9" i="13"/>
  <c r="A10" i="14"/>
  <c r="A11" i="14"/>
  <c r="A16" i="14"/>
  <c r="A8" i="8"/>
  <c r="A32" i="11"/>
  <c r="A16" i="11"/>
  <c r="A13" i="11"/>
  <c r="A12" i="12"/>
  <c r="A17" i="12"/>
  <c r="A7" i="13"/>
  <c r="A8" i="13"/>
  <c r="A6" i="14"/>
  <c r="A7" i="14" s="1"/>
  <c r="A10" i="19"/>
  <c r="A13" i="20"/>
  <c r="A10" i="20"/>
  <c r="A19" i="15"/>
  <c r="A20" i="15"/>
  <c r="A21" i="15"/>
  <c r="A16" i="15"/>
  <c r="A14" i="15"/>
  <c r="A6" i="16"/>
  <c r="A17" i="18"/>
  <c r="A19" i="18"/>
  <c r="A11" i="19"/>
  <c r="A5" i="19"/>
  <c r="A22" i="15"/>
  <c r="A13" i="15"/>
  <c r="A7" i="16"/>
  <c r="A14" i="18"/>
  <c r="A15" i="18"/>
  <c r="A14" i="19"/>
  <c r="A21" i="20"/>
  <c r="A16" i="20"/>
  <c r="A6" i="20"/>
  <c r="A7" i="20" s="1"/>
  <c r="A8" i="20" s="1"/>
  <c r="A6" i="15"/>
  <c r="A5" i="15"/>
  <c r="A11" i="16"/>
  <c r="A9" i="18"/>
  <c r="A10" i="18"/>
  <c r="A11" i="18"/>
  <c r="A12" i="18" s="1"/>
  <c r="A13" i="18" s="1"/>
  <c r="A5" i="18"/>
  <c r="A13" i="19"/>
  <c r="A9" i="19"/>
  <c r="A12" i="20"/>
  <c r="A19" i="20"/>
  <c r="A7" i="21"/>
  <c r="A5" i="21"/>
  <c r="A18" i="22"/>
  <c r="A11" i="22"/>
  <c r="A31" i="22"/>
  <c r="A8" i="22"/>
  <c r="A5" i="23"/>
  <c r="A6" i="23"/>
  <c r="A7" i="23"/>
  <c r="A8" i="23" s="1"/>
  <c r="A8" i="21"/>
  <c r="A9" i="22"/>
  <c r="A17" i="22"/>
  <c r="A30" i="22"/>
  <c r="A10" i="23"/>
  <c r="A6" i="21"/>
  <c r="A22" i="22"/>
  <c r="A10" i="22"/>
  <c r="A6" i="22"/>
  <c r="A15" i="22"/>
  <c r="A20" i="24"/>
  <c r="A10" i="24"/>
  <c r="A28" i="25"/>
  <c r="A38" i="25"/>
  <c r="A33" i="25"/>
  <c r="A12" i="28"/>
  <c r="A13" i="28" s="1"/>
  <c r="A14" i="28"/>
  <c r="A16" i="29"/>
  <c r="A10" i="29"/>
  <c r="A16" i="24"/>
  <c r="A13" i="24"/>
  <c r="A10" i="25"/>
  <c r="A11" i="25" s="1"/>
  <c r="A34" i="25"/>
  <c r="A35" i="25" s="1"/>
  <c r="A8" i="25"/>
  <c r="A7" i="27"/>
  <c r="A22" i="28"/>
  <c r="A23" i="28"/>
  <c r="A5" i="28"/>
  <c r="A8" i="29"/>
  <c r="A15" i="24"/>
  <c r="A14" i="24"/>
  <c r="A39" i="25"/>
  <c r="A29" i="25"/>
  <c r="A30" i="25"/>
  <c r="A31" i="25"/>
  <c r="A7" i="29"/>
  <c r="A9" i="31"/>
  <c r="A24" i="32"/>
  <c r="A53" i="32"/>
  <c r="A51" i="32"/>
  <c r="A33" i="32"/>
  <c r="A34" i="32" s="1"/>
  <c r="A22" i="32"/>
  <c r="A20" i="33"/>
  <c r="A21" i="33" s="1"/>
  <c r="A10" i="31"/>
  <c r="A45" i="32"/>
  <c r="A35" i="32"/>
  <c r="A43" i="32"/>
  <c r="A50" i="32"/>
  <c r="A5" i="31"/>
  <c r="A28" i="32"/>
  <c r="A29" i="32" s="1"/>
  <c r="A30" i="32" s="1"/>
  <c r="A31" i="32" s="1"/>
  <c r="A32" i="32" s="1"/>
  <c r="A9" i="33"/>
  <c r="A18" i="33"/>
  <c r="A5" i="34"/>
  <c r="A13" i="35"/>
  <c r="A18" i="35"/>
  <c r="A31" i="35"/>
  <c r="A23" i="32"/>
  <c r="A42" i="32"/>
  <c r="A27" i="32"/>
  <c r="A10" i="33"/>
  <c r="A17" i="33"/>
  <c r="A6" i="34"/>
  <c r="A11" i="34"/>
  <c r="A19" i="35"/>
  <c r="A16" i="35"/>
  <c r="A47" i="32"/>
  <c r="A5" i="32"/>
  <c r="A7" i="34"/>
  <c r="A23" i="35"/>
  <c r="A5" i="35"/>
  <c r="A26" i="35"/>
  <c r="A27" i="35"/>
  <c r="A33" i="35"/>
  <c r="A34" i="35"/>
  <c r="A15" i="35"/>
  <c r="A28" i="35"/>
  <c r="A20" i="36"/>
  <c r="A7" i="36"/>
  <c r="A29" i="36"/>
  <c r="A30" i="36"/>
  <c r="A26" i="36"/>
  <c r="A13" i="36"/>
  <c r="A14" i="36" s="1"/>
  <c r="A15" i="36" s="1"/>
  <c r="A16" i="36" s="1"/>
  <c r="A18" i="36"/>
  <c r="A25" i="36"/>
  <c r="A5" i="37"/>
  <c r="A23" i="36"/>
  <c r="A19" i="36"/>
  <c r="A10" i="36"/>
  <c r="A5" i="36"/>
  <c r="A12" i="36"/>
  <c r="A11" i="36"/>
  <c r="A29" i="35"/>
  <c r="A11" i="35"/>
  <c r="A24" i="35"/>
  <c r="A10" i="35"/>
  <c r="A32" i="35"/>
  <c r="A21" i="35"/>
  <c r="A14" i="34"/>
  <c r="A11" i="33"/>
  <c r="A15" i="33"/>
  <c r="A19" i="33"/>
  <c r="A25" i="32"/>
  <c r="A12" i="32"/>
  <c r="A15" i="32"/>
  <c r="A16" i="32"/>
  <c r="A36" i="32"/>
  <c r="A37" i="32" s="1"/>
  <c r="A38" i="32" s="1"/>
  <c r="A44" i="32"/>
  <c r="A52" i="32"/>
  <c r="A9" i="32"/>
  <c r="A10" i="32" s="1"/>
  <c r="A49" i="32"/>
  <c r="A26" i="32"/>
  <c r="A6" i="32"/>
  <c r="A7" i="32" s="1"/>
  <c r="A8" i="32" s="1"/>
  <c r="A7" i="31"/>
  <c r="A11" i="31"/>
  <c r="A5" i="29"/>
  <c r="A6" i="29"/>
  <c r="A11" i="29"/>
  <c r="A12" i="29"/>
  <c r="A13" i="29" s="1"/>
  <c r="A14" i="29" s="1"/>
  <c r="A15" i="28"/>
  <c r="A8" i="27"/>
  <c r="A13" i="25"/>
  <c r="A40" i="25"/>
  <c r="A5" i="25"/>
  <c r="A9" i="24"/>
  <c r="A21" i="24"/>
  <c r="A12" i="24"/>
  <c r="A11" i="24"/>
  <c r="A11" i="23"/>
  <c r="A21" i="22"/>
  <c r="A32" i="22"/>
  <c r="A29" i="22"/>
  <c r="A20" i="22"/>
  <c r="A23" i="22"/>
  <c r="A28" i="22"/>
  <c r="A7" i="22"/>
  <c r="A10" i="21"/>
  <c r="A11" i="21"/>
  <c r="A20" i="20"/>
  <c r="A14" i="20"/>
  <c r="A24" i="20"/>
  <c r="A15" i="20"/>
  <c r="A12" i="19"/>
  <c r="A7" i="19"/>
  <c r="A8" i="18"/>
  <c r="A9" i="16"/>
  <c r="A10" i="16"/>
  <c r="A17" i="15"/>
  <c r="A18" i="15" s="1"/>
  <c r="A9" i="15"/>
  <c r="A15" i="15"/>
  <c r="A8" i="14"/>
  <c r="A9" i="14" s="1"/>
  <c r="A12" i="14"/>
  <c r="A5" i="13"/>
  <c r="A6" i="13"/>
  <c r="A10" i="12"/>
  <c r="A7" i="12"/>
  <c r="A21" i="12"/>
  <c r="A20" i="12"/>
  <c r="A20" i="11"/>
  <c r="A21" i="11" s="1"/>
  <c r="A25" i="11"/>
  <c r="A26" i="11"/>
  <c r="A30" i="11"/>
  <c r="A9" i="11"/>
  <c r="A29" i="11"/>
  <c r="A27" i="11"/>
  <c r="A14" i="11"/>
  <c r="A14" i="10"/>
  <c r="A11" i="8"/>
  <c r="A10" i="8"/>
  <c r="A10" i="9"/>
  <c r="A11" i="9" s="1"/>
  <c r="A15" i="9"/>
  <c r="A14" i="9"/>
  <c r="A17" i="9"/>
  <c r="A26" i="2"/>
  <c r="A48" i="2"/>
  <c r="A40" i="2"/>
  <c r="A30" i="2"/>
  <c r="A49" i="2"/>
  <c r="A61" i="2"/>
  <c r="A68" i="2"/>
  <c r="A67" i="2"/>
  <c r="A53" i="2"/>
  <c r="A57" i="2"/>
  <c r="A58" i="2"/>
  <c r="A27" i="2"/>
  <c r="A37" i="2"/>
  <c r="A38" i="2" s="1"/>
  <c r="A59" i="2"/>
  <c r="A63" i="2"/>
  <c r="A33" i="2"/>
  <c r="A47" i="2"/>
  <c r="A45" i="2"/>
  <c r="A55" i="2"/>
  <c r="A16" i="2"/>
  <c r="A13" i="2"/>
  <c r="A56" i="2"/>
  <c r="A12" i="2"/>
  <c r="A19" i="2"/>
  <c r="F16" i="1"/>
  <c r="F17" i="1"/>
  <c r="F19" i="1"/>
  <c r="F1228" i="1"/>
  <c r="C64" i="25" s="1"/>
  <c r="F21" i="1"/>
  <c r="F1226" i="1"/>
  <c r="C54" i="25"/>
  <c r="F22" i="1"/>
  <c r="F23" i="1"/>
  <c r="F24" i="1"/>
  <c r="C46" i="14"/>
  <c r="F25" i="1"/>
  <c r="C48" i="14" s="1"/>
  <c r="F26" i="1"/>
  <c r="F27" i="1"/>
  <c r="F842" i="1"/>
  <c r="C80" i="25" s="1"/>
  <c r="F843" i="1"/>
  <c r="C81" i="25"/>
  <c r="F1224" i="1"/>
  <c r="C60" i="25" s="1"/>
  <c r="F31" i="1"/>
  <c r="F841" i="1"/>
  <c r="C71" i="25" s="1"/>
  <c r="F1227" i="1"/>
  <c r="C61" i="25"/>
  <c r="F33" i="1"/>
  <c r="F34" i="1"/>
  <c r="F35" i="1"/>
  <c r="C29" i="14"/>
  <c r="F36" i="1"/>
  <c r="C27" i="14" s="1"/>
  <c r="F37" i="1"/>
  <c r="C28" i="14"/>
  <c r="F38" i="1"/>
  <c r="C30" i="14" s="1"/>
  <c r="F39" i="1"/>
  <c r="F40" i="1"/>
  <c r="F41" i="1"/>
  <c r="F42" i="1"/>
  <c r="F614" i="1"/>
  <c r="C23" i="16"/>
  <c r="F43" i="1"/>
  <c r="F44" i="1"/>
  <c r="F45" i="1"/>
  <c r="F46" i="1"/>
  <c r="F47" i="1"/>
  <c r="C76" i="32" s="1"/>
  <c r="F48" i="1"/>
  <c r="C92" i="32"/>
  <c r="F49" i="1"/>
  <c r="F927" i="1"/>
  <c r="C45" i="35" s="1"/>
  <c r="F50" i="1"/>
  <c r="F926" i="1"/>
  <c r="C44" i="35" s="1"/>
  <c r="F51" i="1"/>
  <c r="F1210" i="1"/>
  <c r="C56" i="35"/>
  <c r="F52" i="1"/>
  <c r="F1209" i="1"/>
  <c r="C55" i="35"/>
  <c r="F53" i="1"/>
  <c r="F54" i="1"/>
  <c r="F55" i="1"/>
  <c r="C11" i="23" s="1"/>
  <c r="F56" i="1"/>
  <c r="C9" i="23" s="1"/>
  <c r="F57" i="1"/>
  <c r="F934" i="1"/>
  <c r="C66" i="35"/>
  <c r="F58" i="1"/>
  <c r="C71" i="35"/>
  <c r="F59" i="1"/>
  <c r="F60" i="1"/>
  <c r="F426" i="1"/>
  <c r="C69" i="35" s="1"/>
  <c r="F61" i="1"/>
  <c r="F62" i="1"/>
  <c r="F63" i="1"/>
  <c r="F247" i="1"/>
  <c r="C18" i="23"/>
  <c r="F64" i="1"/>
  <c r="C32" i="23" s="1"/>
  <c r="F249" i="1"/>
  <c r="C33" i="23" s="1"/>
  <c r="F65" i="1"/>
  <c r="C13" i="30"/>
  <c r="F66" i="1"/>
  <c r="C12" i="30" s="1"/>
  <c r="F67" i="1"/>
  <c r="C22" i="30"/>
  <c r="F68" i="1"/>
  <c r="C23" i="30" s="1"/>
  <c r="F69" i="1"/>
  <c r="C26" i="30"/>
  <c r="F70" i="1"/>
  <c r="C25" i="30" s="1"/>
  <c r="F71" i="1"/>
  <c r="C24" i="30"/>
  <c r="F72" i="1"/>
  <c r="F73" i="1"/>
  <c r="F74" i="1"/>
  <c r="F437" i="1"/>
  <c r="C54" i="33" s="1"/>
  <c r="F75" i="1"/>
  <c r="C37" i="33"/>
  <c r="F76" i="1"/>
  <c r="F77" i="1"/>
  <c r="F78" i="1"/>
  <c r="F79" i="1"/>
  <c r="F80" i="1"/>
  <c r="F81" i="1"/>
  <c r="F82" i="1"/>
  <c r="C45" i="11"/>
  <c r="F83" i="1"/>
  <c r="C59" i="11" s="1"/>
  <c r="F84" i="1"/>
  <c r="C56" i="11"/>
  <c r="F85" i="1"/>
  <c r="C49" i="11" s="1"/>
  <c r="F86" i="1"/>
  <c r="C46" i="11"/>
  <c r="F87" i="1"/>
  <c r="C48" i="11" s="1"/>
  <c r="F88" i="1"/>
  <c r="C58" i="11"/>
  <c r="F89" i="1"/>
  <c r="F90" i="1"/>
  <c r="F91" i="1"/>
  <c r="C41" i="18"/>
  <c r="F92" i="1"/>
  <c r="C37" i="18" s="1"/>
  <c r="F93" i="1"/>
  <c r="C46" i="18"/>
  <c r="F94" i="1"/>
  <c r="C47" i="18" s="1"/>
  <c r="F95" i="1"/>
  <c r="F96" i="1"/>
  <c r="F97" i="1"/>
  <c r="C10" i="9" s="1"/>
  <c r="F98" i="1"/>
  <c r="C9" i="9"/>
  <c r="F99" i="1"/>
  <c r="C11" i="9" s="1"/>
  <c r="F100" i="1"/>
  <c r="C12" i="9"/>
  <c r="F101" i="1"/>
  <c r="C15" i="9" s="1"/>
  <c r="F102" i="1"/>
  <c r="C6" i="9"/>
  <c r="F103" i="1"/>
  <c r="C13" i="9" s="1"/>
  <c r="F104" i="1"/>
  <c r="C5" i="9"/>
  <c r="F105" i="1"/>
  <c r="C14" i="9" s="1"/>
  <c r="F106" i="1"/>
  <c r="C20" i="9"/>
  <c r="F107" i="1"/>
  <c r="C25" i="32" s="1"/>
  <c r="F108" i="1"/>
  <c r="C60" i="32"/>
  <c r="F109" i="1"/>
  <c r="C19" i="32" s="1"/>
  <c r="F110" i="1"/>
  <c r="C39" i="32"/>
  <c r="F111" i="1"/>
  <c r="C61" i="32" s="1"/>
  <c r="F112" i="1"/>
  <c r="C28" i="32"/>
  <c r="F113" i="1"/>
  <c r="C12" i="32" s="1"/>
  <c r="F114" i="1"/>
  <c r="C29" i="32"/>
  <c r="F115" i="1"/>
  <c r="C35" i="32" s="1"/>
  <c r="F116" i="1"/>
  <c r="C62" i="32"/>
  <c r="F117" i="1"/>
  <c r="C24" i="32" s="1"/>
  <c r="F118" i="1"/>
  <c r="C15" i="32"/>
  <c r="F119" i="1"/>
  <c r="C59" i="32" s="1"/>
  <c r="F120" i="1"/>
  <c r="C81" i="32"/>
  <c r="F121" i="1"/>
  <c r="C72" i="32" s="1"/>
  <c r="F122" i="1"/>
  <c r="C65" i="32"/>
  <c r="F123" i="1"/>
  <c r="C75" i="32" s="1"/>
  <c r="F124" i="1"/>
  <c r="C13" i="32"/>
  <c r="F125" i="1"/>
  <c r="C16" i="32" s="1"/>
  <c r="F126" i="1"/>
  <c r="C17" i="32"/>
  <c r="F127" i="1"/>
  <c r="C18" i="32" s="1"/>
  <c r="F128" i="1"/>
  <c r="C14" i="32"/>
  <c r="F129" i="1"/>
  <c r="C23" i="32" s="1"/>
  <c r="F130" i="1"/>
  <c r="F131" i="1"/>
  <c r="F132" i="1"/>
  <c r="F133" i="1"/>
  <c r="F134" i="1"/>
  <c r="C17" i="15"/>
  <c r="F135" i="1"/>
  <c r="C18" i="15" s="1"/>
  <c r="F136" i="1"/>
  <c r="C22" i="15"/>
  <c r="F137" i="1"/>
  <c r="C11" i="15" s="1"/>
  <c r="F138" i="1"/>
  <c r="C21" i="15"/>
  <c r="F139" i="1"/>
  <c r="F140" i="1"/>
  <c r="F141" i="1"/>
  <c r="C20" i="11"/>
  <c r="F142" i="1"/>
  <c r="C21" i="11"/>
  <c r="F143" i="1"/>
  <c r="C68" i="11"/>
  <c r="F144" i="1"/>
  <c r="C60" i="11"/>
  <c r="F145" i="1"/>
  <c r="C54" i="11"/>
  <c r="F146" i="1"/>
  <c r="F147" i="1"/>
  <c r="F148" i="1"/>
  <c r="F149" i="1"/>
  <c r="F150" i="1"/>
  <c r="F151" i="1"/>
  <c r="F152" i="1"/>
  <c r="F153" i="1"/>
  <c r="F154" i="1"/>
  <c r="F155" i="1"/>
  <c r="F156" i="1"/>
  <c r="F157" i="1"/>
  <c r="F158" i="1"/>
  <c r="F159" i="1"/>
  <c r="F160" i="1"/>
  <c r="C53" i="2"/>
  <c r="F161" i="1"/>
  <c r="C65" i="2"/>
  <c r="F162" i="1"/>
  <c r="C54" i="2"/>
  <c r="F163" i="1"/>
  <c r="C55" i="2"/>
  <c r="F164" i="1"/>
  <c r="F165" i="1"/>
  <c r="F166" i="1"/>
  <c r="F167" i="1"/>
  <c r="F168" i="1"/>
  <c r="F169" i="1"/>
  <c r="F170" i="1"/>
  <c r="F171" i="1"/>
  <c r="F172" i="1"/>
  <c r="F173" i="1"/>
  <c r="C9" i="16"/>
  <c r="F174" i="1"/>
  <c r="F818" i="1"/>
  <c r="C21" i="16"/>
  <c r="F175" i="1"/>
  <c r="F819" i="1"/>
  <c r="C22" i="16" s="1"/>
  <c r="F176" i="1"/>
  <c r="C67" i="35"/>
  <c r="F177" i="1"/>
  <c r="F932" i="1"/>
  <c r="C43" i="35"/>
  <c r="F178" i="1"/>
  <c r="F933" i="1"/>
  <c r="C50" i="35" s="1"/>
  <c r="F179" i="1"/>
  <c r="F1213" i="1"/>
  <c r="C59" i="35" s="1"/>
  <c r="F1214" i="1"/>
  <c r="C61" i="35"/>
  <c r="F185" i="1"/>
  <c r="F186" i="1"/>
  <c r="F187" i="1"/>
  <c r="C14" i="17"/>
  <c r="F188" i="1"/>
  <c r="C15" i="17" s="1"/>
  <c r="F189" i="1"/>
  <c r="F190" i="1"/>
  <c r="F191" i="1"/>
  <c r="F192" i="1"/>
  <c r="F193" i="1"/>
  <c r="C18" i="35"/>
  <c r="F194" i="1"/>
  <c r="C16" i="35"/>
  <c r="F195" i="1"/>
  <c r="F196" i="1"/>
  <c r="F197" i="1"/>
  <c r="F198" i="1"/>
  <c r="F199" i="1"/>
  <c r="F200" i="1"/>
  <c r="F201" i="1"/>
  <c r="F974" i="1"/>
  <c r="C41" i="23" s="1"/>
  <c r="F202" i="1"/>
  <c r="F1007" i="1"/>
  <c r="C37" i="23"/>
  <c r="F203" i="1"/>
  <c r="F204" i="1"/>
  <c r="F975" i="1"/>
  <c r="C56" i="23" s="1"/>
  <c r="F205" i="1"/>
  <c r="C45" i="23"/>
  <c r="F206" i="1"/>
  <c r="F1002" i="1"/>
  <c r="C38" i="23"/>
  <c r="F207" i="1"/>
  <c r="F1233" i="1"/>
  <c r="C57" i="25" s="1"/>
  <c r="F208" i="1"/>
  <c r="F1232" i="1"/>
  <c r="C50" i="25"/>
  <c r="F209" i="1"/>
  <c r="C55" i="25"/>
  <c r="F210" i="1"/>
  <c r="C53" i="25"/>
  <c r="F211" i="1"/>
  <c r="C62" i="25"/>
  <c r="F212" i="1"/>
  <c r="C52" i="25"/>
  <c r="F213" i="1"/>
  <c r="C49" i="25"/>
  <c r="F214" i="1"/>
  <c r="C58" i="25"/>
  <c r="F215" i="1"/>
  <c r="F840" i="1"/>
  <c r="C72" i="25" s="1"/>
  <c r="F216" i="1"/>
  <c r="C47" i="25"/>
  <c r="F217" i="1"/>
  <c r="F218" i="1"/>
  <c r="F219" i="1"/>
  <c r="C36" i="13" s="1"/>
  <c r="F220" i="1"/>
  <c r="C20" i="13"/>
  <c r="F221" i="1"/>
  <c r="C32" i="13" s="1"/>
  <c r="F222" i="1"/>
  <c r="C54" i="13" s="1"/>
  <c r="F223" i="1"/>
  <c r="C55" i="13" s="1"/>
  <c r="F224" i="1"/>
  <c r="F225" i="1"/>
  <c r="F226" i="1"/>
  <c r="C15" i="18"/>
  <c r="F227" i="1"/>
  <c r="C18" i="18"/>
  <c r="F228" i="1"/>
  <c r="C17" i="18"/>
  <c r="F229" i="1"/>
  <c r="C35" i="18"/>
  <c r="F230" i="1"/>
  <c r="F231" i="1"/>
  <c r="C48" i="18" s="1"/>
  <c r="F232" i="1"/>
  <c r="C29" i="2" s="1"/>
  <c r="F233" i="1"/>
  <c r="C30" i="2" s="1"/>
  <c r="F234" i="1"/>
  <c r="C31" i="2" s="1"/>
  <c r="F235" i="1"/>
  <c r="C32" i="2" s="1"/>
  <c r="F236" i="1"/>
  <c r="C47" i="2" s="1"/>
  <c r="F237" i="1"/>
  <c r="C51" i="2" s="1"/>
  <c r="F238" i="1"/>
  <c r="C68" i="2" s="1"/>
  <c r="F239" i="1"/>
  <c r="C69" i="2" s="1"/>
  <c r="F240" i="1"/>
  <c r="C70" i="2" s="1"/>
  <c r="F241" i="1"/>
  <c r="C71" i="2" s="1"/>
  <c r="F242" i="1"/>
  <c r="C72" i="2" s="1"/>
  <c r="F243" i="1"/>
  <c r="C84" i="32" s="1"/>
  <c r="F244" i="1"/>
  <c r="C86" i="32" s="1"/>
  <c r="F245" i="1"/>
  <c r="C90" i="32" s="1"/>
  <c r="F246" i="1"/>
  <c r="C91" i="32" s="1"/>
  <c r="C29" i="23"/>
  <c r="F248" i="1"/>
  <c r="F278" i="1"/>
  <c r="C23" i="23" s="1"/>
  <c r="F250" i="1"/>
  <c r="C34" i="23" s="1"/>
  <c r="F251" i="1"/>
  <c r="C36" i="23" s="1"/>
  <c r="F279" i="1"/>
  <c r="C24" i="23" s="1"/>
  <c r="F252" i="1"/>
  <c r="C25" i="17" s="1"/>
  <c r="F253" i="1"/>
  <c r="C23" i="17" s="1"/>
  <c r="F254" i="1"/>
  <c r="C18" i="17" s="1"/>
  <c r="F255" i="1"/>
  <c r="C21" i="17" s="1"/>
  <c r="F256" i="1"/>
  <c r="C10" i="17" s="1"/>
  <c r="F257" i="1"/>
  <c r="C11" i="17" s="1"/>
  <c r="F258" i="1"/>
  <c r="C19" i="17" s="1"/>
  <c r="F259" i="1"/>
  <c r="C26" i="17" s="1"/>
  <c r="F260" i="1"/>
  <c r="F261" i="1"/>
  <c r="F262" i="1"/>
  <c r="C35" i="24" s="1"/>
  <c r="F263" i="1"/>
  <c r="C36" i="24" s="1"/>
  <c r="F264" i="1"/>
  <c r="F265" i="1"/>
  <c r="F266" i="1"/>
  <c r="C62" i="24" s="1"/>
  <c r="F267" i="1"/>
  <c r="C49" i="24" s="1"/>
  <c r="F268" i="1"/>
  <c r="C51" i="24" s="1"/>
  <c r="F269" i="1"/>
  <c r="C45" i="24" s="1"/>
  <c r="F270" i="1"/>
  <c r="C63" i="24" s="1"/>
  <c r="F271" i="1"/>
  <c r="C64" i="24" s="1"/>
  <c r="F272" i="1"/>
  <c r="C58" i="24" s="1"/>
  <c r="F273" i="1"/>
  <c r="C66" i="24" s="1"/>
  <c r="F274" i="1"/>
  <c r="C5" i="23" s="1"/>
  <c r="F275" i="1"/>
  <c r="C6" i="23" s="1"/>
  <c r="F276" i="1"/>
  <c r="C7" i="23" s="1"/>
  <c r="F277" i="1"/>
  <c r="C8" i="23" s="1"/>
  <c r="C52" i="23"/>
  <c r="C21" i="23"/>
  <c r="F280" i="1"/>
  <c r="C46" i="23"/>
  <c r="F281" i="1"/>
  <c r="C22" i="23"/>
  <c r="F282" i="1"/>
  <c r="F283" i="1"/>
  <c r="F284" i="1"/>
  <c r="C37" i="9" s="1"/>
  <c r="F285" i="1"/>
  <c r="C34" i="9" s="1"/>
  <c r="F286" i="1"/>
  <c r="C59" i="25" s="1"/>
  <c r="C98" i="25"/>
  <c r="F287" i="1"/>
  <c r="C69" i="25" s="1"/>
  <c r="F288" i="1"/>
  <c r="F289" i="1"/>
  <c r="F1225" i="1"/>
  <c r="C67" i="25"/>
  <c r="F290" i="1"/>
  <c r="F1231" i="1"/>
  <c r="C48" i="25" s="1"/>
  <c r="F291" i="1"/>
  <c r="C51" i="25"/>
  <c r="F292" i="1"/>
  <c r="F293" i="1"/>
  <c r="F294" i="1"/>
  <c r="C5" i="29" s="1"/>
  <c r="F295" i="1"/>
  <c r="C17" i="29" s="1"/>
  <c r="F296" i="1"/>
  <c r="F297" i="1"/>
  <c r="F298" i="1"/>
  <c r="C58" i="29"/>
  <c r="F299" i="1"/>
  <c r="C43" i="29"/>
  <c r="F300" i="1"/>
  <c r="F301" i="1"/>
  <c r="F302" i="1"/>
  <c r="C26" i="38" s="1"/>
  <c r="F303" i="1"/>
  <c r="C16" i="38" s="1"/>
  <c r="F304" i="1"/>
  <c r="C14" i="38" s="1"/>
  <c r="F305" i="1"/>
  <c r="C15" i="38" s="1"/>
  <c r="F306" i="1"/>
  <c r="C66" i="2" s="1"/>
  <c r="F307" i="1"/>
  <c r="C42" i="2" s="1"/>
  <c r="F308" i="1"/>
  <c r="C63" i="2"/>
  <c r="F309" i="1"/>
  <c r="C61" i="2"/>
  <c r="F310" i="1"/>
  <c r="C64" i="2"/>
  <c r="F311" i="1"/>
  <c r="F312" i="1"/>
  <c r="F313" i="1"/>
  <c r="C6" i="33"/>
  <c r="F314" i="1"/>
  <c r="C7" i="33" s="1"/>
  <c r="F315" i="1"/>
  <c r="F316" i="1"/>
  <c r="F317" i="1"/>
  <c r="C12" i="19" s="1"/>
  <c r="F318" i="1"/>
  <c r="C6" i="19"/>
  <c r="F319" i="1"/>
  <c r="C14" i="19" s="1"/>
  <c r="F320" i="1"/>
  <c r="C10" i="19"/>
  <c r="F321" i="1"/>
  <c r="C7" i="19" s="1"/>
  <c r="F322" i="1"/>
  <c r="C8" i="19"/>
  <c r="F323" i="1"/>
  <c r="C9" i="19" s="1"/>
  <c r="F324" i="1"/>
  <c r="F325" i="1"/>
  <c r="F326" i="1"/>
  <c r="C31" i="19" s="1"/>
  <c r="F327" i="1"/>
  <c r="C33" i="19"/>
  <c r="F328" i="1"/>
  <c r="C34" i="19" s="1"/>
  <c r="F329" i="1"/>
  <c r="C35" i="19"/>
  <c r="F330" i="1"/>
  <c r="C29" i="19" s="1"/>
  <c r="F331" i="1"/>
  <c r="C7" i="29"/>
  <c r="F332" i="1"/>
  <c r="C9" i="29" s="1"/>
  <c r="F333" i="1"/>
  <c r="C11" i="29"/>
  <c r="F334" i="1"/>
  <c r="C15" i="29" s="1"/>
  <c r="F335" i="1"/>
  <c r="C10" i="29"/>
  <c r="F336" i="1"/>
  <c r="F337" i="1"/>
  <c r="F338" i="1"/>
  <c r="C39" i="12"/>
  <c r="F339" i="1"/>
  <c r="C41" i="12" s="1"/>
  <c r="F340" i="1"/>
  <c r="C38" i="12"/>
  <c r="F341" i="1"/>
  <c r="C40" i="12" s="1"/>
  <c r="F342" i="1"/>
  <c r="C72" i="11"/>
  <c r="F343" i="1"/>
  <c r="C75" i="11" s="1"/>
  <c r="F344" i="1"/>
  <c r="C69" i="11"/>
  <c r="F345" i="1"/>
  <c r="C77" i="11" s="1"/>
  <c r="F346" i="1"/>
  <c r="C67" i="11"/>
  <c r="F347" i="1"/>
  <c r="C64" i="11" s="1"/>
  <c r="F348" i="1"/>
  <c r="C70" i="11"/>
  <c r="F349" i="1"/>
  <c r="C66" i="11" s="1"/>
  <c r="F350" i="1"/>
  <c r="C76" i="11"/>
  <c r="F351" i="1"/>
  <c r="C31" i="11" s="1"/>
  <c r="F352" i="1"/>
  <c r="C24" i="11"/>
  <c r="F353" i="1"/>
  <c r="C25" i="11" s="1"/>
  <c r="F354" i="1"/>
  <c r="C26" i="11"/>
  <c r="F355" i="1"/>
  <c r="C28" i="11" s="1"/>
  <c r="F356" i="1"/>
  <c r="C32" i="11"/>
  <c r="F357" i="1"/>
  <c r="C30" i="11"/>
  <c r="F358" i="1"/>
  <c r="C12" i="11"/>
  <c r="F359" i="1"/>
  <c r="C10" i="11"/>
  <c r="F360" i="1"/>
  <c r="C11" i="11"/>
  <c r="F361" i="1"/>
  <c r="C9" i="11"/>
  <c r="F362" i="1"/>
  <c r="C62" i="11"/>
  <c r="F363" i="1"/>
  <c r="C65" i="11"/>
  <c r="F364" i="1"/>
  <c r="C71" i="11"/>
  <c r="F365" i="1"/>
  <c r="F366" i="1"/>
  <c r="F367" i="1"/>
  <c r="C10" i="12"/>
  <c r="F368" i="1"/>
  <c r="C9" i="12"/>
  <c r="F369" i="1"/>
  <c r="C6" i="12"/>
  <c r="F370" i="1"/>
  <c r="C12" i="12"/>
  <c r="F371" i="1"/>
  <c r="C33" i="2"/>
  <c r="F372" i="1"/>
  <c r="C39" i="2"/>
  <c r="F373" i="1"/>
  <c r="C44" i="2"/>
  <c r="F374" i="1"/>
  <c r="C45" i="2"/>
  <c r="F375" i="1"/>
  <c r="C46" i="2"/>
  <c r="F376" i="1"/>
  <c r="C48" i="2"/>
  <c r="F377" i="1"/>
  <c r="C50" i="2"/>
  <c r="F378" i="1"/>
  <c r="C52" i="2"/>
  <c r="F379" i="1"/>
  <c r="F380" i="1"/>
  <c r="F381" i="1"/>
  <c r="C7" i="31"/>
  <c r="F382" i="1"/>
  <c r="C8" i="31"/>
  <c r="F383" i="1"/>
  <c r="C9" i="31"/>
  <c r="F384" i="1"/>
  <c r="C10" i="31"/>
  <c r="F385" i="1"/>
  <c r="C11" i="31"/>
  <c r="F386" i="1"/>
  <c r="C12" i="31"/>
  <c r="F387" i="1"/>
  <c r="C13" i="31"/>
  <c r="F388" i="1"/>
  <c r="F389" i="1"/>
  <c r="F390" i="1"/>
  <c r="C32" i="31"/>
  <c r="F391" i="1"/>
  <c r="C38" i="31"/>
  <c r="F392" i="1"/>
  <c r="C39" i="31"/>
  <c r="F393" i="1"/>
  <c r="C40" i="31"/>
  <c r="F394" i="1"/>
  <c r="C41" i="31"/>
  <c r="F395" i="1"/>
  <c r="C42" i="31"/>
  <c r="F396" i="1"/>
  <c r="C43" i="31" s="1"/>
  <c r="F397" i="1"/>
  <c r="C44" i="31"/>
  <c r="F398" i="1"/>
  <c r="C45" i="31" s="1"/>
  <c r="F399" i="1"/>
  <c r="C15" i="11"/>
  <c r="F400" i="1"/>
  <c r="C16" i="11" s="1"/>
  <c r="F401" i="1"/>
  <c r="C22" i="11"/>
  <c r="F402" i="1"/>
  <c r="C29" i="11"/>
  <c r="F403" i="1"/>
  <c r="C52" i="11"/>
  <c r="F404" i="1"/>
  <c r="C41" i="11"/>
  <c r="F405" i="1"/>
  <c r="C63" i="11"/>
  <c r="F406" i="1"/>
  <c r="C53" i="11"/>
  <c r="F407" i="1"/>
  <c r="F408" i="1"/>
  <c r="F409" i="1"/>
  <c r="C40" i="22"/>
  <c r="F410" i="1"/>
  <c r="C42" i="22"/>
  <c r="F411" i="1"/>
  <c r="C43" i="22"/>
  <c r="F412" i="1"/>
  <c r="C44" i="22"/>
  <c r="F413" i="1"/>
  <c r="C45" i="22"/>
  <c r="F414" i="1"/>
  <c r="C46" i="22"/>
  <c r="F415" i="1"/>
  <c r="C41" i="22"/>
  <c r="F416" i="1"/>
  <c r="C32" i="9"/>
  <c r="F417" i="1"/>
  <c r="C31" i="9"/>
  <c r="F418" i="1"/>
  <c r="C27" i="9"/>
  <c r="F419" i="1"/>
  <c r="F420" i="1"/>
  <c r="C73" i="35" s="1"/>
  <c r="F1212" i="1"/>
  <c r="C58" i="35"/>
  <c r="F421" i="1"/>
  <c r="F422" i="1"/>
  <c r="F423" i="1"/>
  <c r="F1211" i="1"/>
  <c r="C57" i="35" s="1"/>
  <c r="F424" i="1"/>
  <c r="C78" i="35"/>
  <c r="F425" i="1"/>
  <c r="C77" i="35"/>
  <c r="F935" i="1"/>
  <c r="C79" i="35" s="1"/>
  <c r="F427" i="1"/>
  <c r="F428" i="1"/>
  <c r="C36" i="31" s="1"/>
  <c r="F429" i="1"/>
  <c r="C35" i="31" s="1"/>
  <c r="F430" i="1"/>
  <c r="C29" i="31" s="1"/>
  <c r="F431" i="1"/>
  <c r="C25" i="31" s="1"/>
  <c r="F432" i="1"/>
  <c r="F433" i="1"/>
  <c r="F434" i="1"/>
  <c r="C21" i="22" s="1"/>
  <c r="F435" i="1"/>
  <c r="C25" i="22" s="1"/>
  <c r="F436" i="1"/>
  <c r="F978" i="1"/>
  <c r="C53" i="33"/>
  <c r="F980" i="1"/>
  <c r="C55" i="33"/>
  <c r="F438" i="1"/>
  <c r="F509" i="1"/>
  <c r="C43" i="33" s="1"/>
  <c r="F439" i="1"/>
  <c r="F976" i="1"/>
  <c r="C42" i="33"/>
  <c r="F440" i="1"/>
  <c r="F441" i="1"/>
  <c r="F442" i="1"/>
  <c r="F712" i="1"/>
  <c r="C42" i="28" s="1"/>
  <c r="F443" i="1"/>
  <c r="F519" i="1"/>
  <c r="C38" i="28"/>
  <c r="F444" i="1"/>
  <c r="F445" i="1"/>
  <c r="C22" i="28" s="1"/>
  <c r="F446" i="1"/>
  <c r="F1176" i="1"/>
  <c r="C18" i="28" s="1"/>
  <c r="F447" i="1"/>
  <c r="C10" i="28"/>
  <c r="F448" i="1"/>
  <c r="F449" i="1"/>
  <c r="F450" i="1"/>
  <c r="F451" i="1"/>
  <c r="C47" i="21" s="1"/>
  <c r="F452" i="1"/>
  <c r="C46" i="21" s="1"/>
  <c r="F453" i="1"/>
  <c r="F454" i="1"/>
  <c r="F455" i="1"/>
  <c r="C10" i="21" s="1"/>
  <c r="F456" i="1"/>
  <c r="C7" i="21" s="1"/>
  <c r="F457" i="1"/>
  <c r="C7" i="11" s="1"/>
  <c r="F458" i="1"/>
  <c r="C17" i="11" s="1"/>
  <c r="F459" i="1"/>
  <c r="C19" i="11" s="1"/>
  <c r="F460" i="1"/>
  <c r="C27" i="11" s="1"/>
  <c r="F461" i="1"/>
  <c r="C30" i="32" s="1"/>
  <c r="F462" i="1"/>
  <c r="C36" i="32" s="1"/>
  <c r="F463" i="1"/>
  <c r="C37" i="32" s="1"/>
  <c r="F464" i="1"/>
  <c r="C31" i="32" s="1"/>
  <c r="F465" i="1"/>
  <c r="C43" i="32" s="1"/>
  <c r="F466" i="1"/>
  <c r="C38" i="32" s="1"/>
  <c r="F467" i="1"/>
  <c r="C32" i="32" s="1"/>
  <c r="F468" i="1"/>
  <c r="C40" i="32" s="1"/>
  <c r="F469" i="1"/>
  <c r="C41" i="32" s="1"/>
  <c r="F470" i="1"/>
  <c r="C78" i="32" s="1"/>
  <c r="F471" i="1"/>
  <c r="C67" i="32" s="1"/>
  <c r="F472" i="1"/>
  <c r="C82" i="32" s="1"/>
  <c r="F473" i="1"/>
  <c r="C77" i="32" s="1"/>
  <c r="F474" i="1"/>
  <c r="C66" i="32" s="1"/>
  <c r="F475" i="1"/>
  <c r="C87" i="32" s="1"/>
  <c r="F476" i="1"/>
  <c r="C83" i="32" s="1"/>
  <c r="F477" i="1"/>
  <c r="C18" i="13" s="1"/>
  <c r="F478" i="1"/>
  <c r="C50" i="13" s="1"/>
  <c r="F479" i="1"/>
  <c r="C19" i="13" s="1"/>
  <c r="F480" i="1"/>
  <c r="C52" i="13" s="1"/>
  <c r="F481" i="1"/>
  <c r="C51" i="13" s="1"/>
  <c r="F482" i="1"/>
  <c r="C30" i="18" s="1"/>
  <c r="F483" i="1"/>
  <c r="C31" i="18" s="1"/>
  <c r="F484" i="1"/>
  <c r="C32" i="18" s="1"/>
  <c r="F485" i="1"/>
  <c r="C33" i="18" s="1"/>
  <c r="F486" i="1"/>
  <c r="C9" i="18" s="1"/>
  <c r="F487" i="1"/>
  <c r="C10" i="18" s="1"/>
  <c r="F488" i="1"/>
  <c r="C11" i="18" s="1"/>
  <c r="F489" i="1"/>
  <c r="C12" i="18" s="1"/>
  <c r="F490" i="1"/>
  <c r="C13" i="18" s="1"/>
  <c r="F491" i="1"/>
  <c r="C7" i="15" s="1"/>
  <c r="F492" i="1"/>
  <c r="C6" i="15" s="1"/>
  <c r="F493" i="1"/>
  <c r="C16" i="15" s="1"/>
  <c r="F494" i="1"/>
  <c r="C9" i="15" s="1"/>
  <c r="F495" i="1"/>
  <c r="C28" i="15" s="1"/>
  <c r="F496" i="1"/>
  <c r="C34" i="15" s="1"/>
  <c r="F497" i="1"/>
  <c r="C36" i="15" s="1"/>
  <c r="F498" i="1"/>
  <c r="C35" i="15" s="1"/>
  <c r="F499" i="1"/>
  <c r="C40" i="15" s="1"/>
  <c r="F500" i="1"/>
  <c r="C16" i="9"/>
  <c r="F501" i="1"/>
  <c r="C18" i="9" s="1"/>
  <c r="F502" i="1"/>
  <c r="C17" i="9"/>
  <c r="F503" i="1"/>
  <c r="C19" i="9"/>
  <c r="F504" i="1"/>
  <c r="C38" i="9"/>
  <c r="F505" i="1"/>
  <c r="C41" i="9"/>
  <c r="F506" i="1"/>
  <c r="C36" i="33"/>
  <c r="F507" i="1"/>
  <c r="C46" i="33"/>
  <c r="F508" i="1"/>
  <c r="C47" i="33"/>
  <c r="C39" i="33"/>
  <c r="F510" i="1"/>
  <c r="F511" i="1"/>
  <c r="F512" i="1"/>
  <c r="F513" i="1"/>
  <c r="F514" i="1"/>
  <c r="C23" i="10" s="1"/>
  <c r="F515" i="1"/>
  <c r="C50" i="10"/>
  <c r="F516" i="1"/>
  <c r="C49" i="10" s="1"/>
  <c r="F517" i="1"/>
  <c r="C54" i="10"/>
  <c r="F518" i="1"/>
  <c r="C37" i="28" s="1"/>
  <c r="C39" i="28"/>
  <c r="F520" i="1"/>
  <c r="C47" i="28"/>
  <c r="F521" i="1"/>
  <c r="C53" i="28"/>
  <c r="F522" i="1"/>
  <c r="F523" i="1"/>
  <c r="F524" i="1"/>
  <c r="C33" i="14" s="1"/>
  <c r="F525" i="1"/>
  <c r="C45" i="14" s="1"/>
  <c r="F526" i="1"/>
  <c r="C34" i="14" s="1"/>
  <c r="F527" i="1"/>
  <c r="C42" i="11"/>
  <c r="F528" i="1"/>
  <c r="C43" i="11"/>
  <c r="F529" i="1"/>
  <c r="C44" i="11"/>
  <c r="F530" i="1"/>
  <c r="C55" i="11"/>
  <c r="F531" i="1"/>
  <c r="C73" i="11"/>
  <c r="F532" i="1"/>
  <c r="C74" i="11"/>
  <c r="F533" i="1"/>
  <c r="C11" i="13"/>
  <c r="F534" i="1"/>
  <c r="F535" i="1"/>
  <c r="C5" i="13" s="1"/>
  <c r="F536" i="1"/>
  <c r="C8" i="13" s="1"/>
  <c r="F537" i="1"/>
  <c r="C9" i="13"/>
  <c r="F538" i="1"/>
  <c r="C12" i="13" s="1"/>
  <c r="F539" i="1"/>
  <c r="C6" i="13"/>
  <c r="F540" i="1"/>
  <c r="F541" i="1"/>
  <c r="C36" i="2"/>
  <c r="F542" i="1"/>
  <c r="C37" i="2"/>
  <c r="F543" i="1"/>
  <c r="C38" i="2"/>
  <c r="F544" i="1"/>
  <c r="F545" i="1"/>
  <c r="F546" i="1"/>
  <c r="F547" i="1"/>
  <c r="C6" i="29"/>
  <c r="F548" i="1"/>
  <c r="C44" i="32" s="1"/>
  <c r="F549" i="1"/>
  <c r="C48" i="32"/>
  <c r="F550" i="1"/>
  <c r="C50" i="32" s="1"/>
  <c r="F551" i="1"/>
  <c r="C47" i="32"/>
  <c r="F552" i="1"/>
  <c r="C52" i="32" s="1"/>
  <c r="F553" i="1"/>
  <c r="C53" i="32"/>
  <c r="F554" i="1"/>
  <c r="C42" i="32" s="1"/>
  <c r="F555" i="1"/>
  <c r="C51" i="32"/>
  <c r="F556" i="1"/>
  <c r="C9" i="32" s="1"/>
  <c r="F557" i="1"/>
  <c r="C10" i="32"/>
  <c r="F558" i="1"/>
  <c r="C20" i="32" s="1"/>
  <c r="F559" i="1"/>
  <c r="C33" i="32"/>
  <c r="F560" i="1"/>
  <c r="C49" i="32" s="1"/>
  <c r="F561" i="1"/>
  <c r="C11" i="32"/>
  <c r="F562" i="1"/>
  <c r="C34" i="32" s="1"/>
  <c r="F563" i="1"/>
  <c r="F564" i="1"/>
  <c r="F565" i="1"/>
  <c r="F879" i="1"/>
  <c r="C47" i="36" s="1"/>
  <c r="F566" i="1"/>
  <c r="F876" i="1"/>
  <c r="C45" i="36" s="1"/>
  <c r="F567" i="1"/>
  <c r="F568" i="1"/>
  <c r="F569" i="1"/>
  <c r="F1020" i="1"/>
  <c r="C28" i="8" s="1"/>
  <c r="F570" i="1"/>
  <c r="F1018" i="1"/>
  <c r="C34" i="8" s="1"/>
  <c r="F571" i="1"/>
  <c r="C8" i="14"/>
  <c r="F572" i="1"/>
  <c r="C5" i="14" s="1"/>
  <c r="F573" i="1"/>
  <c r="C6" i="14"/>
  <c r="F574" i="1"/>
  <c r="C9" i="14"/>
  <c r="F575" i="1"/>
  <c r="C7" i="14"/>
  <c r="F576" i="1"/>
  <c r="C21" i="14"/>
  <c r="F577" i="1"/>
  <c r="C46" i="29"/>
  <c r="F578" i="1"/>
  <c r="F579" i="1"/>
  <c r="F580" i="1"/>
  <c r="C41" i="29"/>
  <c r="F581" i="1"/>
  <c r="F582" i="1"/>
  <c r="F583" i="1"/>
  <c r="C38" i="29"/>
  <c r="F584" i="1"/>
  <c r="C31" i="12"/>
  <c r="F585" i="1"/>
  <c r="C32" i="12"/>
  <c r="F586" i="1"/>
  <c r="C36" i="12"/>
  <c r="F587" i="1"/>
  <c r="C33" i="12"/>
  <c r="F588" i="1"/>
  <c r="C37" i="12"/>
  <c r="F589" i="1"/>
  <c r="C34" i="12"/>
  <c r="F590" i="1"/>
  <c r="C5" i="35"/>
  <c r="F591" i="1"/>
  <c r="C26" i="35"/>
  <c r="F592" i="1"/>
  <c r="C10" i="35"/>
  <c r="F593" i="1"/>
  <c r="C30" i="35"/>
  <c r="F594" i="1"/>
  <c r="C28" i="35"/>
  <c r="F595" i="1"/>
  <c r="C27" i="35"/>
  <c r="F596" i="1"/>
  <c r="C32" i="35"/>
  <c r="F597" i="1"/>
  <c r="C22" i="35"/>
  <c r="F598" i="1"/>
  <c r="C31" i="35"/>
  <c r="F599" i="1"/>
  <c r="C26" i="31"/>
  <c r="F600" i="1"/>
  <c r="C27" i="31"/>
  <c r="F601" i="1"/>
  <c r="C28" i="31"/>
  <c r="F602" i="1"/>
  <c r="C23" i="31"/>
  <c r="F603" i="1"/>
  <c r="C52" i="10"/>
  <c r="F604" i="1"/>
  <c r="C55" i="10"/>
  <c r="F605" i="1"/>
  <c r="C51" i="10"/>
  <c r="F606" i="1"/>
  <c r="C53" i="10"/>
  <c r="F607" i="1"/>
  <c r="C59" i="10"/>
  <c r="F608" i="1"/>
  <c r="C12" i="16"/>
  <c r="F609" i="1"/>
  <c r="C11" i="16"/>
  <c r="F610" i="1"/>
  <c r="C6" i="16"/>
  <c r="F611" i="1"/>
  <c r="C10" i="16"/>
  <c r="F612" i="1"/>
  <c r="C25" i="16"/>
  <c r="F613" i="1"/>
  <c r="C35" i="16"/>
  <c r="C34" i="16"/>
  <c r="F615" i="1"/>
  <c r="C38" i="15" s="1"/>
  <c r="F616" i="1"/>
  <c r="C41" i="15" s="1"/>
  <c r="F617" i="1"/>
  <c r="C42" i="15" s="1"/>
  <c r="F618" i="1"/>
  <c r="C39" i="15" s="1"/>
  <c r="F619" i="1"/>
  <c r="C43" i="15" s="1"/>
  <c r="F620" i="1"/>
  <c r="F621" i="1"/>
  <c r="C12" i="28"/>
  <c r="F622" i="1"/>
  <c r="C14" i="28"/>
  <c r="F624" i="1"/>
  <c r="C9" i="28"/>
  <c r="F623" i="1"/>
  <c r="C13" i="28"/>
  <c r="C6" i="28"/>
  <c r="F625" i="1"/>
  <c r="C50" i="9" s="1"/>
  <c r="F626" i="1"/>
  <c r="C62" i="9" s="1"/>
  <c r="F627" i="1"/>
  <c r="C49" i="9" s="1"/>
  <c r="F628" i="1"/>
  <c r="C47" i="9" s="1"/>
  <c r="F629" i="1"/>
  <c r="C52" i="9" s="1"/>
  <c r="F630" i="1"/>
  <c r="C48" i="9"/>
  <c r="F631" i="1"/>
  <c r="C8" i="15" s="1"/>
  <c r="F632" i="1"/>
  <c r="C12" i="15"/>
  <c r="F633" i="1"/>
  <c r="C13" i="15" s="1"/>
  <c r="F634" i="1"/>
  <c r="C15" i="15"/>
  <c r="F635" i="1"/>
  <c r="C28" i="19" s="1"/>
  <c r="F636" i="1"/>
  <c r="C23" i="19"/>
  <c r="F637" i="1"/>
  <c r="C36" i="19" s="1"/>
  <c r="F638" i="1"/>
  <c r="C22" i="19"/>
  <c r="F639" i="1"/>
  <c r="C25" i="19" s="1"/>
  <c r="F640" i="1"/>
  <c r="C24" i="19"/>
  <c r="F641" i="1"/>
  <c r="C6" i="10" s="1"/>
  <c r="F642" i="1"/>
  <c r="C7" i="10"/>
  <c r="F643" i="1"/>
  <c r="C8" i="10"/>
  <c r="F644" i="1"/>
  <c r="C36" i="10"/>
  <c r="F645" i="1"/>
  <c r="C40" i="10"/>
  <c r="F646" i="1"/>
  <c r="C37" i="10"/>
  <c r="F647" i="1"/>
  <c r="F648" i="1"/>
  <c r="C35" i="10" s="1"/>
  <c r="F649" i="1"/>
  <c r="C38" i="10" s="1"/>
  <c r="F650" i="1"/>
  <c r="C39" i="10" s="1"/>
  <c r="F651" i="1"/>
  <c r="F654" i="1"/>
  <c r="C45" i="28"/>
  <c r="F652" i="1"/>
  <c r="C46" i="28"/>
  <c r="F653" i="1"/>
  <c r="C44" i="28" s="1"/>
  <c r="C43" i="28"/>
  <c r="F655" i="1"/>
  <c r="C44" i="13" s="1"/>
  <c r="F656" i="1"/>
  <c r="C45" i="13"/>
  <c r="F657" i="1"/>
  <c r="C46" i="13" s="1"/>
  <c r="F658" i="1"/>
  <c r="C49" i="13"/>
  <c r="F659" i="1"/>
  <c r="C48" i="13" s="1"/>
  <c r="F660" i="1"/>
  <c r="C27" i="2"/>
  <c r="F661" i="1"/>
  <c r="C28" i="2" s="1"/>
  <c r="F662" i="1"/>
  <c r="C25" i="38"/>
  <c r="F663" i="1"/>
  <c r="F664" i="1"/>
  <c r="C21" i="21" s="1"/>
  <c r="F665" i="1"/>
  <c r="C39" i="21" s="1"/>
  <c r="F666" i="1"/>
  <c r="C23" i="21" s="1"/>
  <c r="F667" i="1"/>
  <c r="C20" i="21" s="1"/>
  <c r="F668" i="1"/>
  <c r="C22" i="21" s="1"/>
  <c r="F669" i="1"/>
  <c r="C9" i="33" s="1"/>
  <c r="F670" i="1"/>
  <c r="C10" i="33" s="1"/>
  <c r="F671" i="1"/>
  <c r="C11" i="33" s="1"/>
  <c r="F672" i="1"/>
  <c r="C12" i="33" s="1"/>
  <c r="F673" i="1"/>
  <c r="C13" i="33" s="1"/>
  <c r="F674" i="1"/>
  <c r="C14" i="33" s="1"/>
  <c r="F675" i="1"/>
  <c r="C15" i="33" s="1"/>
  <c r="F676" i="1"/>
  <c r="C16" i="33" s="1"/>
  <c r="F677" i="1"/>
  <c r="C17" i="33"/>
  <c r="F678" i="1"/>
  <c r="C18" i="33" s="1"/>
  <c r="F679" i="1"/>
  <c r="C19" i="33"/>
  <c r="F680" i="1"/>
  <c r="C20" i="33" s="1"/>
  <c r="F681" i="1"/>
  <c r="C21" i="33"/>
  <c r="F682" i="1"/>
  <c r="C22" i="33" s="1"/>
  <c r="F683" i="1"/>
  <c r="C23" i="33"/>
  <c r="F684" i="1"/>
  <c r="C21" i="30"/>
  <c r="F685" i="1"/>
  <c r="F686" i="1"/>
  <c r="C19" i="30" s="1"/>
  <c r="F687" i="1"/>
  <c r="C12" i="29"/>
  <c r="F688" i="1"/>
  <c r="C13" i="29" s="1"/>
  <c r="F689" i="1"/>
  <c r="C18" i="29"/>
  <c r="F690" i="1"/>
  <c r="C19" i="29" s="1"/>
  <c r="F691" i="1"/>
  <c r="C14" i="29"/>
  <c r="F692" i="1"/>
  <c r="C20" i="29" s="1"/>
  <c r="F693" i="1"/>
  <c r="C30" i="23"/>
  <c r="F694" i="1"/>
  <c r="F1004" i="1"/>
  <c r="C58" i="23"/>
  <c r="F695" i="1"/>
  <c r="F696" i="1"/>
  <c r="C48" i="23" s="1"/>
  <c r="F1003" i="1"/>
  <c r="C19" i="23"/>
  <c r="F697" i="1"/>
  <c r="C44" i="23" s="1"/>
  <c r="F698" i="1"/>
  <c r="C5" i="11"/>
  <c r="F699" i="1"/>
  <c r="C8" i="11"/>
  <c r="F700" i="1"/>
  <c r="C13" i="11"/>
  <c r="F701" i="1"/>
  <c r="C14" i="11"/>
  <c r="F702" i="1"/>
  <c r="C23" i="11"/>
  <c r="F703" i="1"/>
  <c r="C38" i="11"/>
  <c r="F704" i="1"/>
  <c r="C39" i="11"/>
  <c r="F705" i="1"/>
  <c r="C40" i="11"/>
  <c r="F706" i="1"/>
  <c r="C50" i="11"/>
  <c r="F707" i="1"/>
  <c r="C51" i="11"/>
  <c r="F708" i="1"/>
  <c r="C61" i="11"/>
  <c r="F709" i="1"/>
  <c r="F710" i="1"/>
  <c r="C41" i="28" s="1"/>
  <c r="C35" i="28"/>
  <c r="F711" i="1"/>
  <c r="C50" i="28"/>
  <c r="C36" i="28"/>
  <c r="F713" i="1"/>
  <c r="F816" i="1"/>
  <c r="C19" i="16"/>
  <c r="F714" i="1"/>
  <c r="C15" i="10"/>
  <c r="F715" i="1"/>
  <c r="C14" i="10"/>
  <c r="F716" i="1"/>
  <c r="C44" i="10"/>
  <c r="F717" i="1"/>
  <c r="C47" i="10"/>
  <c r="F718" i="1"/>
  <c r="C45" i="10"/>
  <c r="F719" i="1"/>
  <c r="C46" i="10"/>
  <c r="F720" i="1"/>
  <c r="C16" i="22"/>
  <c r="F721" i="1"/>
  <c r="C9" i="22"/>
  <c r="F722" i="1"/>
  <c r="C32" i="22"/>
  <c r="F723" i="1"/>
  <c r="C12" i="22"/>
  <c r="F724" i="1"/>
  <c r="C11" i="22"/>
  <c r="F725" i="1"/>
  <c r="C10" i="22"/>
  <c r="F726" i="1"/>
  <c r="C29" i="22"/>
  <c r="F727" i="1"/>
  <c r="C14" i="22"/>
  <c r="F728" i="1"/>
  <c r="C17" i="22"/>
  <c r="F729" i="1"/>
  <c r="C13" i="22"/>
  <c r="F730" i="1"/>
  <c r="C20" i="22"/>
  <c r="F731" i="1"/>
  <c r="C47" i="22"/>
  <c r="F732" i="1"/>
  <c r="C35" i="2"/>
  <c r="F733" i="1"/>
  <c r="C56" i="2"/>
  <c r="F734" i="1"/>
  <c r="C43" i="2"/>
  <c r="F735" i="1"/>
  <c r="C49" i="2"/>
  <c r="F736" i="1"/>
  <c r="C41" i="2"/>
  <c r="F737" i="1"/>
  <c r="C40" i="2"/>
  <c r="F738" i="1"/>
  <c r="C34" i="2"/>
  <c r="F739" i="1"/>
  <c r="C24" i="10"/>
  <c r="F740" i="1"/>
  <c r="C25" i="10"/>
  <c r="F741" i="1"/>
  <c r="C26" i="10"/>
  <c r="F742" i="1"/>
  <c r="C27" i="10"/>
  <c r="F743" i="1"/>
  <c r="C28" i="10"/>
  <c r="F744" i="1"/>
  <c r="C29" i="10"/>
  <c r="F745" i="1"/>
  <c r="C42" i="9"/>
  <c r="F746" i="1"/>
  <c r="C33" i="9"/>
  <c r="F747" i="1"/>
  <c r="C46" i="9"/>
  <c r="F748" i="1"/>
  <c r="C29" i="9"/>
  <c r="F749" i="1"/>
  <c r="C40" i="9"/>
  <c r="F750" i="1"/>
  <c r="C56" i="9"/>
  <c r="F751" i="1"/>
  <c r="C26" i="9"/>
  <c r="F752" i="1"/>
  <c r="C39" i="9"/>
  <c r="F753" i="1"/>
  <c r="C60" i="9"/>
  <c r="F754" i="1"/>
  <c r="C55" i="9"/>
  <c r="F755" i="1"/>
  <c r="C44" i="9"/>
  <c r="F756" i="1"/>
  <c r="F757" i="1"/>
  <c r="C54" i="9" s="1"/>
  <c r="F758" i="1"/>
  <c r="C7" i="12" s="1"/>
  <c r="F759" i="1"/>
  <c r="C23" i="12" s="1"/>
  <c r="F760" i="1"/>
  <c r="C24" i="12" s="1"/>
  <c r="F761" i="1"/>
  <c r="C19" i="12" s="1"/>
  <c r="F762" i="1"/>
  <c r="C21" i="12" s="1"/>
  <c r="F763" i="1"/>
  <c r="C29" i="8"/>
  <c r="F764" i="1"/>
  <c r="C30" i="8"/>
  <c r="F765" i="1"/>
  <c r="C38" i="8"/>
  <c r="F766" i="1"/>
  <c r="C36" i="8"/>
  <c r="F774" i="1"/>
  <c r="F966" i="1"/>
  <c r="C44" i="8"/>
  <c r="F775" i="1"/>
  <c r="C8" i="2"/>
  <c r="F776" i="1"/>
  <c r="F777" i="1"/>
  <c r="F778" i="1"/>
  <c r="F779" i="1"/>
  <c r="F780" i="1"/>
  <c r="F781" i="1"/>
  <c r="C31" i="29"/>
  <c r="F782" i="1"/>
  <c r="C56" i="29"/>
  <c r="F783" i="1"/>
  <c r="C57" i="29"/>
  <c r="F784" i="1"/>
  <c r="F785" i="1"/>
  <c r="F786" i="1"/>
  <c r="F787" i="1"/>
  <c r="C15" i="26"/>
  <c r="F788" i="1"/>
  <c r="F1203" i="1"/>
  <c r="F1205" i="1"/>
  <c r="C21" i="26"/>
  <c r="F789" i="1"/>
  <c r="F1204" i="1"/>
  <c r="F1206" i="1"/>
  <c r="C18" i="26"/>
  <c r="F790" i="1"/>
  <c r="C19" i="21"/>
  <c r="F791" i="1"/>
  <c r="C24" i="21"/>
  <c r="F792" i="1"/>
  <c r="C27" i="21"/>
  <c r="F793" i="1"/>
  <c r="C17" i="21"/>
  <c r="F794" i="1"/>
  <c r="C28" i="21"/>
  <c r="F795" i="1"/>
  <c r="C18" i="21"/>
  <c r="F796" i="1"/>
  <c r="C24" i="13"/>
  <c r="F797" i="1"/>
  <c r="C33" i="13"/>
  <c r="F798" i="1"/>
  <c r="C28" i="13"/>
  <c r="F799" i="1"/>
  <c r="C21" i="13"/>
  <c r="F800" i="1"/>
  <c r="C29" i="13"/>
  <c r="F801" i="1"/>
  <c r="C25" i="13"/>
  <c r="F802" i="1"/>
  <c r="C34" i="13"/>
  <c r="F803" i="1"/>
  <c r="C35" i="13"/>
  <c r="F804" i="1"/>
  <c r="C27" i="18"/>
  <c r="F805" i="1"/>
  <c r="C28" i="18"/>
  <c r="F806" i="1"/>
  <c r="C34" i="18"/>
  <c r="F807" i="1"/>
  <c r="C49" i="18"/>
  <c r="F808" i="1"/>
  <c r="C50" i="18"/>
  <c r="F809" i="1"/>
  <c r="C29" i="18"/>
  <c r="F810" i="1"/>
  <c r="C53" i="18"/>
  <c r="F811" i="1"/>
  <c r="C8" i="18"/>
  <c r="F812" i="1"/>
  <c r="C6" i="18"/>
  <c r="F813" i="1"/>
  <c r="C5" i="18"/>
  <c r="F814" i="1"/>
  <c r="C19" i="18"/>
  <c r="F815" i="1"/>
  <c r="C7" i="18"/>
  <c r="C27" i="16"/>
  <c r="F817" i="1"/>
  <c r="C29" i="16"/>
  <c r="C33" i="16"/>
  <c r="C28" i="16"/>
  <c r="F820" i="1"/>
  <c r="C27" i="32" s="1"/>
  <c r="F821" i="1"/>
  <c r="C26" i="32" s="1"/>
  <c r="F822" i="1"/>
  <c r="C21" i="32" s="1"/>
  <c r="F823" i="1"/>
  <c r="C22" i="32" s="1"/>
  <c r="F824" i="1"/>
  <c r="C68" i="32" s="1"/>
  <c r="F825" i="1"/>
  <c r="C69" i="32" s="1"/>
  <c r="F826" i="1"/>
  <c r="C71" i="32" s="1"/>
  <c r="F827" i="1"/>
  <c r="C5" i="22" s="1"/>
  <c r="F828" i="1"/>
  <c r="C6" i="22" s="1"/>
  <c r="F829" i="1"/>
  <c r="C31" i="22" s="1"/>
  <c r="F830" i="1"/>
  <c r="C23" i="22" s="1"/>
  <c r="F831" i="1"/>
  <c r="C24" i="22" s="1"/>
  <c r="F832" i="1"/>
  <c r="C27" i="22" s="1"/>
  <c r="F833" i="1"/>
  <c r="C30" i="22" s="1"/>
  <c r="F834" i="1"/>
  <c r="C28" i="22" s="1"/>
  <c r="F835" i="1"/>
  <c r="C26" i="22" s="1"/>
  <c r="F836" i="1"/>
  <c r="C32" i="21" s="1"/>
  <c r="F837" i="1"/>
  <c r="C30" i="21" s="1"/>
  <c r="F838" i="1"/>
  <c r="C34" i="21" s="1"/>
  <c r="F839" i="1"/>
  <c r="C31" i="21" s="1"/>
  <c r="C85" i="25"/>
  <c r="C70" i="25"/>
  <c r="F1027" i="1"/>
  <c r="C74" i="25" s="1"/>
  <c r="F1028" i="1"/>
  <c r="C73" i="25" s="1"/>
  <c r="F844" i="1"/>
  <c r="C14" i="25"/>
  <c r="F845" i="1"/>
  <c r="C16" i="25"/>
  <c r="C11" i="25"/>
  <c r="F1026" i="1"/>
  <c r="C6" i="25"/>
  <c r="C21" i="25"/>
  <c r="C9" i="25"/>
  <c r="C28" i="25"/>
  <c r="C22" i="25"/>
  <c r="C13" i="25"/>
  <c r="C25" i="25"/>
  <c r="C18" i="25"/>
  <c r="F855" i="1"/>
  <c r="C30" i="10" s="1"/>
  <c r="F856" i="1"/>
  <c r="C31" i="10" s="1"/>
  <c r="F857" i="1"/>
  <c r="C32" i="10" s="1"/>
  <c r="F858" i="1"/>
  <c r="C33" i="10" s="1"/>
  <c r="F859" i="1"/>
  <c r="C34" i="10" s="1"/>
  <c r="F860" i="1"/>
  <c r="C46" i="24" s="1"/>
  <c r="F861" i="1"/>
  <c r="C55" i="24" s="1"/>
  <c r="F862" i="1"/>
  <c r="C41" i="24" s="1"/>
  <c r="F863" i="1"/>
  <c r="C42" i="24" s="1"/>
  <c r="F864" i="1"/>
  <c r="C54" i="24" s="1"/>
  <c r="F865" i="1"/>
  <c r="C65" i="24" s="1"/>
  <c r="F866" i="1"/>
  <c r="C43" i="24" s="1"/>
  <c r="F867" i="1"/>
  <c r="C44" i="24" s="1"/>
  <c r="F868" i="1"/>
  <c r="C10" i="15" s="1"/>
  <c r="F869" i="1"/>
  <c r="C14" i="15" s="1"/>
  <c r="F870" i="1"/>
  <c r="C5" i="15" s="1"/>
  <c r="F871" i="1"/>
  <c r="C30" i="15" s="1"/>
  <c r="F872" i="1"/>
  <c r="C37" i="15" s="1"/>
  <c r="F873" i="1"/>
  <c r="C29" i="15" s="1"/>
  <c r="F874" i="1"/>
  <c r="F1053" i="1"/>
  <c r="C42" i="36"/>
  <c r="F875" i="1"/>
  <c r="F1054" i="1"/>
  <c r="C39" i="36" s="1"/>
  <c r="C51" i="36"/>
  <c r="F877" i="1"/>
  <c r="C38" i="36"/>
  <c r="F878" i="1"/>
  <c r="C48" i="36"/>
  <c r="F880" i="1"/>
  <c r="F881" i="1"/>
  <c r="F882" i="1"/>
  <c r="C24" i="36"/>
  <c r="F883" i="1"/>
  <c r="C25" i="36"/>
  <c r="F884" i="1"/>
  <c r="C20" i="36"/>
  <c r="F885" i="1"/>
  <c r="C19" i="36"/>
  <c r="F886" i="1"/>
  <c r="C28" i="36"/>
  <c r="F887" i="1"/>
  <c r="C27" i="36"/>
  <c r="F888" i="1"/>
  <c r="C26" i="36"/>
  <c r="F889" i="1"/>
  <c r="C37" i="13"/>
  <c r="F890" i="1"/>
  <c r="C38" i="13"/>
  <c r="F891" i="1"/>
  <c r="C39" i="13"/>
  <c r="F892" i="1"/>
  <c r="C40" i="13"/>
  <c r="F893" i="1"/>
  <c r="C41" i="13"/>
  <c r="F894" i="1"/>
  <c r="C42" i="13"/>
  <c r="F895" i="1"/>
  <c r="C43" i="13"/>
  <c r="F896" i="1"/>
  <c r="C22" i="13"/>
  <c r="F897" i="1"/>
  <c r="C23" i="13"/>
  <c r="F898" i="1"/>
  <c r="C30" i="13"/>
  <c r="F899" i="1"/>
  <c r="C27" i="13"/>
  <c r="F900" i="1"/>
  <c r="C31" i="13"/>
  <c r="F901" i="1"/>
  <c r="C26" i="13"/>
  <c r="F902" i="1"/>
  <c r="C32" i="14"/>
  <c r="F903" i="1"/>
  <c r="C36" i="14"/>
  <c r="F904" i="1"/>
  <c r="C43" i="14"/>
  <c r="F905" i="1"/>
  <c r="C37" i="14"/>
  <c r="F7" i="1"/>
  <c r="C34" i="34"/>
  <c r="F8" i="1"/>
  <c r="C29" i="34"/>
  <c r="C20" i="34"/>
  <c r="C24" i="34"/>
  <c r="F910" i="1"/>
  <c r="C9" i="24"/>
  <c r="F911" i="1"/>
  <c r="C8" i="24"/>
  <c r="F912" i="1"/>
  <c r="C27" i="24"/>
  <c r="F913" i="1"/>
  <c r="C28" i="24"/>
  <c r="F914" i="1"/>
  <c r="C30" i="24"/>
  <c r="F915" i="1"/>
  <c r="C29" i="24"/>
  <c r="F916" i="1"/>
  <c r="C50" i="24"/>
  <c r="F917" i="1"/>
  <c r="C61" i="24"/>
  <c r="F918" i="1"/>
  <c r="C60" i="24"/>
  <c r="F919" i="1"/>
  <c r="C48" i="24"/>
  <c r="F920" i="1"/>
  <c r="C57" i="24"/>
  <c r="F921" i="1"/>
  <c r="C56" i="24"/>
  <c r="F922" i="1"/>
  <c r="C37" i="24"/>
  <c r="F923" i="1"/>
  <c r="C53" i="24"/>
  <c r="F924" i="1"/>
  <c r="C38" i="24"/>
  <c r="F925" i="1"/>
  <c r="C52" i="24"/>
  <c r="C63" i="35"/>
  <c r="C62" i="35"/>
  <c r="F928" i="1"/>
  <c r="C70" i="35"/>
  <c r="F929" i="1"/>
  <c r="C68" i="35"/>
  <c r="F930" i="1"/>
  <c r="C46" i="35"/>
  <c r="F931" i="1"/>
  <c r="C60" i="35"/>
  <c r="C74" i="35"/>
  <c r="C65" i="35"/>
  <c r="C49" i="35"/>
  <c r="F936" i="1"/>
  <c r="F937" i="1"/>
  <c r="F938" i="1"/>
  <c r="C22" i="20" s="1"/>
  <c r="F939" i="1"/>
  <c r="C23" i="20" s="1"/>
  <c r="F940" i="1"/>
  <c r="F941" i="1"/>
  <c r="F942" i="1"/>
  <c r="C37" i="20" s="1"/>
  <c r="F943" i="1"/>
  <c r="C38" i="20" s="1"/>
  <c r="F944" i="1"/>
  <c r="C30" i="20" s="1"/>
  <c r="F945" i="1"/>
  <c r="C12" i="20" s="1"/>
  <c r="F946" i="1"/>
  <c r="C11" i="20" s="1"/>
  <c r="F947" i="1"/>
  <c r="C14" i="20" s="1"/>
  <c r="F948" i="1"/>
  <c r="C5" i="20" s="1"/>
  <c r="F949" i="1"/>
  <c r="C13" i="20" s="1"/>
  <c r="F950" i="1"/>
  <c r="C15" i="20" s="1"/>
  <c r="F951" i="1"/>
  <c r="C16" i="20" s="1"/>
  <c r="F952" i="1"/>
  <c r="C17" i="20" s="1"/>
  <c r="F953" i="1"/>
  <c r="C5" i="32" s="1"/>
  <c r="F954" i="1"/>
  <c r="C6" i="32" s="1"/>
  <c r="F955" i="1"/>
  <c r="C7" i="32" s="1"/>
  <c r="F956" i="1"/>
  <c r="C8" i="32" s="1"/>
  <c r="F957" i="1"/>
  <c r="C79" i="32" s="1"/>
  <c r="F958" i="1"/>
  <c r="C89" i="32" s="1"/>
  <c r="F959" i="1"/>
  <c r="C88" i="32" s="1"/>
  <c r="F960" i="1"/>
  <c r="C85" i="32" s="1"/>
  <c r="F961" i="1"/>
  <c r="F1022" i="1"/>
  <c r="C45" i="8"/>
  <c r="F962" i="1"/>
  <c r="F968" i="1"/>
  <c r="C42" i="8" s="1"/>
  <c r="F963" i="1"/>
  <c r="F964" i="1"/>
  <c r="C39" i="8"/>
  <c r="F1021" i="1"/>
  <c r="C41" i="8"/>
  <c r="F965" i="1"/>
  <c r="F1038" i="1"/>
  <c r="C23" i="8" s="1"/>
  <c r="F1039" i="1"/>
  <c r="C21" i="8" s="1"/>
  <c r="F967" i="1"/>
  <c r="F1019" i="1"/>
  <c r="C32" i="8"/>
  <c r="F1037" i="1"/>
  <c r="C22" i="8"/>
  <c r="F969" i="1"/>
  <c r="C16" i="30"/>
  <c r="F970" i="1"/>
  <c r="C20" i="30"/>
  <c r="F971" i="1"/>
  <c r="C17" i="30"/>
  <c r="F972" i="1"/>
  <c r="C14" i="30"/>
  <c r="F973" i="1"/>
  <c r="C18" i="30"/>
  <c r="C49" i="23"/>
  <c r="F1043" i="1"/>
  <c r="C42" i="23" s="1"/>
  <c r="C30" i="33"/>
  <c r="F977" i="1"/>
  <c r="C49" i="33"/>
  <c r="F979" i="1"/>
  <c r="C56" i="33"/>
  <c r="F982" i="1"/>
  <c r="C57" i="33"/>
  <c r="F981" i="1"/>
  <c r="C45" i="33"/>
  <c r="C41" i="33"/>
  <c r="F983" i="1"/>
  <c r="C33" i="33" s="1"/>
  <c r="C35" i="33"/>
  <c r="F984" i="1"/>
  <c r="C15" i="28"/>
  <c r="F985" i="1"/>
  <c r="F1178" i="1"/>
  <c r="C20" i="28" s="1"/>
  <c r="F986" i="1"/>
  <c r="F1177" i="1"/>
  <c r="C19" i="28"/>
  <c r="F987" i="1"/>
  <c r="C43" i="10"/>
  <c r="F988" i="1"/>
  <c r="C42" i="10"/>
  <c r="F989" i="1"/>
  <c r="C16" i="12"/>
  <c r="F990" i="1"/>
  <c r="C17" i="12"/>
  <c r="F991" i="1"/>
  <c r="C18" i="12"/>
  <c r="F992" i="1"/>
  <c r="C20" i="12"/>
  <c r="F993" i="1"/>
  <c r="C22" i="12"/>
  <c r="F994" i="1"/>
  <c r="C42" i="12"/>
  <c r="F995" i="1"/>
  <c r="C43" i="12"/>
  <c r="F996" i="1"/>
  <c r="C44" i="12"/>
  <c r="F997" i="1"/>
  <c r="C45" i="12"/>
  <c r="F998" i="1"/>
  <c r="F999" i="1"/>
  <c r="F1000" i="1"/>
  <c r="C15" i="27"/>
  <c r="F1001" i="1"/>
  <c r="C17" i="27"/>
  <c r="C26" i="23"/>
  <c r="C31" i="23"/>
  <c r="F1045" i="1"/>
  <c r="C50" i="23"/>
  <c r="F1005" i="1"/>
  <c r="F1044" i="1"/>
  <c r="C51" i="23" s="1"/>
  <c r="F1006" i="1"/>
  <c r="C55" i="23" s="1"/>
  <c r="F1008" i="1"/>
  <c r="C39" i="23"/>
  <c r="C25" i="23"/>
  <c r="C20" i="23"/>
  <c r="F1009" i="1"/>
  <c r="F1010" i="1"/>
  <c r="C19" i="31" s="1"/>
  <c r="F1011" i="1"/>
  <c r="C22" i="31" s="1"/>
  <c r="F1012" i="1"/>
  <c r="C33" i="31" s="1"/>
  <c r="F1013" i="1"/>
  <c r="C34" i="31" s="1"/>
  <c r="F1014" i="1"/>
  <c r="F1015" i="1"/>
  <c r="F1016" i="1"/>
  <c r="C8" i="27" s="1"/>
  <c r="F1017" i="1"/>
  <c r="C6" i="27" s="1"/>
  <c r="C37" i="8"/>
  <c r="C43" i="8"/>
  <c r="C40" i="8"/>
  <c r="F1036" i="1"/>
  <c r="C25" i="8"/>
  <c r="F1040" i="1"/>
  <c r="C26" i="8"/>
  <c r="C34" i="25"/>
  <c r="C30" i="25"/>
  <c r="C32" i="25"/>
  <c r="C35" i="25"/>
  <c r="C95" i="25"/>
  <c r="C92" i="25"/>
  <c r="F1029" i="1"/>
  <c r="F1030" i="1"/>
  <c r="C82" i="25" s="1"/>
  <c r="C83" i="25"/>
  <c r="F1031" i="1"/>
  <c r="C12" i="17"/>
  <c r="F1032" i="1"/>
  <c r="C13" i="17"/>
  <c r="F1033" i="1"/>
  <c r="C17" i="17"/>
  <c r="F1034" i="1"/>
  <c r="C20" i="17"/>
  <c r="F1035" i="1"/>
  <c r="C24" i="17"/>
  <c r="C20" i="8"/>
  <c r="C18" i="8"/>
  <c r="C19" i="8"/>
  <c r="C17" i="8"/>
  <c r="C33" i="8"/>
  <c r="C43" i="23"/>
  <c r="C57" i="23"/>
  <c r="F1046" i="1"/>
  <c r="C39" i="24"/>
  <c r="F1047" i="1"/>
  <c r="C10" i="36"/>
  <c r="F1048" i="1"/>
  <c r="C8" i="36"/>
  <c r="F1049" i="1"/>
  <c r="C7" i="36"/>
  <c r="F1050" i="1"/>
  <c r="C9" i="36"/>
  <c r="F1051" i="1"/>
  <c r="C5" i="36"/>
  <c r="F1052" i="1"/>
  <c r="C6" i="36"/>
  <c r="C49" i="36"/>
  <c r="C44" i="36"/>
  <c r="F1055" i="1"/>
  <c r="C63" i="32"/>
  <c r="F1056" i="1"/>
  <c r="C70" i="32"/>
  <c r="F1057" i="1"/>
  <c r="C80" i="32"/>
  <c r="F1058" i="1"/>
  <c r="C64" i="32"/>
  <c r="F1059" i="1"/>
  <c r="C41" i="21"/>
  <c r="F1060" i="1"/>
  <c r="C40" i="21"/>
  <c r="F1061" i="1"/>
  <c r="C25" i="21"/>
  <c r="F1062" i="1"/>
  <c r="C26" i="21"/>
  <c r="F1063" i="1"/>
  <c r="C38" i="21"/>
  <c r="F1064" i="1"/>
  <c r="C36" i="21"/>
  <c r="F1065" i="1"/>
  <c r="C35" i="21"/>
  <c r="F1066" i="1"/>
  <c r="C37" i="21"/>
  <c r="F1067" i="1"/>
  <c r="C18" i="27"/>
  <c r="F1068" i="1"/>
  <c r="C19" i="27"/>
  <c r="F1069" i="1"/>
  <c r="C20" i="27"/>
  <c r="F1070" i="1"/>
  <c r="C21" i="27"/>
  <c r="F1071" i="1"/>
  <c r="C22" i="27"/>
  <c r="F1072" i="1"/>
  <c r="C23" i="27"/>
  <c r="F1073" i="1"/>
  <c r="F1074" i="1"/>
  <c r="C16" i="14" s="1"/>
  <c r="F1075" i="1"/>
  <c r="C14" i="14"/>
  <c r="F1076" i="1"/>
  <c r="C17" i="14" s="1"/>
  <c r="F1077" i="1"/>
  <c r="C15" i="14" s="1"/>
  <c r="F1078" i="1"/>
  <c r="C18" i="14" s="1"/>
  <c r="F1079" i="1"/>
  <c r="C12" i="14" s="1"/>
  <c r="F1080" i="1"/>
  <c r="C19" i="14" s="1"/>
  <c r="F1081" i="1"/>
  <c r="C20" i="14" s="1"/>
  <c r="F1082" i="1"/>
  <c r="C40" i="14" s="1"/>
  <c r="F1083" i="1"/>
  <c r="C41" i="14" s="1"/>
  <c r="F1084" i="1"/>
  <c r="C38" i="14" s="1"/>
  <c r="F1085" i="1"/>
  <c r="C39" i="14" s="1"/>
  <c r="F1086" i="1"/>
  <c r="F1087" i="1"/>
  <c r="C13" i="16"/>
  <c r="F1088" i="1"/>
  <c r="C5" i="16" s="1"/>
  <c r="F1089" i="1"/>
  <c r="C5" i="12"/>
  <c r="F1090" i="1"/>
  <c r="C13" i="12"/>
  <c r="F1091" i="1"/>
  <c r="C14" i="12"/>
  <c r="F1092" i="1"/>
  <c r="C15" i="12"/>
  <c r="F1093" i="1"/>
  <c r="C20" i="31"/>
  <c r="F1094" i="1"/>
  <c r="C37" i="31"/>
  <c r="F1095" i="1"/>
  <c r="C24" i="31"/>
  <c r="F1096" i="1"/>
  <c r="C21" i="31"/>
  <c r="F1097" i="1"/>
  <c r="C58" i="2"/>
  <c r="F1098" i="1"/>
  <c r="C59" i="2"/>
  <c r="F1099" i="1"/>
  <c r="C62" i="2"/>
  <c r="F1100" i="1"/>
  <c r="C67" i="2"/>
  <c r="F1101" i="1"/>
  <c r="C57" i="2"/>
  <c r="F1102" i="1"/>
  <c r="C60" i="2"/>
  <c r="F1103" i="1"/>
  <c r="C59" i="9"/>
  <c r="F1104" i="1"/>
  <c r="C53" i="9"/>
  <c r="F1105" i="1"/>
  <c r="C61" i="9"/>
  <c r="F1106" i="1"/>
  <c r="C57" i="9"/>
  <c r="F1107" i="1"/>
  <c r="C58" i="9"/>
  <c r="F1108" i="1"/>
  <c r="C51" i="9"/>
  <c r="F1109" i="1"/>
  <c r="C43" i="9"/>
  <c r="F1110" i="1"/>
  <c r="C45" i="9"/>
  <c r="F1111" i="1"/>
  <c r="C20" i="19"/>
  <c r="F1112" i="1"/>
  <c r="C21" i="19"/>
  <c r="F1113" i="1"/>
  <c r="C26" i="19"/>
  <c r="F1114" i="1"/>
  <c r="C27" i="19"/>
  <c r="F1115" i="1"/>
  <c r="C5" i="19"/>
  <c r="F1116" i="1"/>
  <c r="C25" i="18"/>
  <c r="F1117" i="1"/>
  <c r="C38" i="18"/>
  <c r="F1118" i="1"/>
  <c r="C42" i="18"/>
  <c r="F1119" i="1"/>
  <c r="C52" i="18"/>
  <c r="F1120" i="1"/>
  <c r="C26" i="18"/>
  <c r="F1121" i="1"/>
  <c r="C43" i="18"/>
  <c r="F1122" i="1"/>
  <c r="C44" i="18"/>
  <c r="F1123" i="1"/>
  <c r="C45" i="18"/>
  <c r="F1124" i="1"/>
  <c r="C51" i="18"/>
  <c r="F1125" i="1"/>
  <c r="C18" i="20"/>
  <c r="F1126" i="1"/>
  <c r="C19" i="20"/>
  <c r="F1127" i="1"/>
  <c r="C20" i="20"/>
  <c r="F1128" i="1"/>
  <c r="C32" i="20"/>
  <c r="F1129" i="1"/>
  <c r="C31" i="20"/>
  <c r="F1130" i="1"/>
  <c r="C34" i="20"/>
  <c r="F1131" i="1"/>
  <c r="C36" i="20"/>
  <c r="F1132" i="1"/>
  <c r="C13" i="36"/>
  <c r="F1133" i="1"/>
  <c r="C14" i="36"/>
  <c r="F1134" i="1"/>
  <c r="C15" i="36"/>
  <c r="F1135" i="1"/>
  <c r="C21" i="36"/>
  <c r="F1136" i="1"/>
  <c r="C16" i="36"/>
  <c r="F1137" i="1"/>
  <c r="C29" i="36"/>
  <c r="F1138" i="1"/>
  <c r="C47" i="24"/>
  <c r="F1139" i="1"/>
  <c r="C16" i="24"/>
  <c r="F1140" i="1"/>
  <c r="C20" i="24"/>
  <c r="F1141" i="1"/>
  <c r="C21" i="24"/>
  <c r="F1142" i="1"/>
  <c r="C19" i="24"/>
  <c r="F1143" i="1"/>
  <c r="F1144" i="1"/>
  <c r="F1145" i="1"/>
  <c r="C14" i="34"/>
  <c r="F1146" i="1"/>
  <c r="C10" i="34"/>
  <c r="F1147" i="1"/>
  <c r="C12" i="34"/>
  <c r="F1148" i="1"/>
  <c r="C7" i="34"/>
  <c r="F1149" i="1"/>
  <c r="C13" i="34"/>
  <c r="F1150" i="1"/>
  <c r="C8" i="34"/>
  <c r="F1151" i="1"/>
  <c r="C11" i="34"/>
  <c r="F1152" i="1"/>
  <c r="C9" i="34"/>
  <c r="F1153" i="1"/>
  <c r="C14" i="24"/>
  <c r="F1154" i="1"/>
  <c r="C6" i="24"/>
  <c r="F1155" i="1"/>
  <c r="C12" i="24"/>
  <c r="F1156" i="1"/>
  <c r="C5" i="24"/>
  <c r="F1157" i="1"/>
  <c r="C10" i="24"/>
  <c r="F1158" i="1"/>
  <c r="C13" i="24"/>
  <c r="F1159" i="1"/>
  <c r="C11" i="24"/>
  <c r="F1160" i="1"/>
  <c r="C7" i="24"/>
  <c r="F1161" i="1"/>
  <c r="C17" i="24"/>
  <c r="F1162" i="1"/>
  <c r="C59" i="24"/>
  <c r="F1163" i="1"/>
  <c r="C32" i="24"/>
  <c r="F1164" i="1"/>
  <c r="C31" i="24"/>
  <c r="F1165" i="1"/>
  <c r="C40" i="24"/>
  <c r="F1166" i="1"/>
  <c r="C12" i="36"/>
  <c r="F1167" i="1"/>
  <c r="C31" i="36"/>
  <c r="F1168" i="1"/>
  <c r="C32" i="36"/>
  <c r="F1169" i="1"/>
  <c r="C18" i="36"/>
  <c r="F1170" i="1"/>
  <c r="C11" i="36"/>
  <c r="F1171" i="1"/>
  <c r="C17" i="36"/>
  <c r="F1172" i="1"/>
  <c r="C30" i="36"/>
  <c r="F1173" i="1"/>
  <c r="C23" i="28"/>
  <c r="F1174" i="1"/>
  <c r="C5" i="28"/>
  <c r="F1175" i="1"/>
  <c r="C28" i="28"/>
  <c r="C27" i="28"/>
  <c r="C7" i="28"/>
  <c r="C8" i="28"/>
  <c r="F1179" i="1"/>
  <c r="C33" i="15" s="1"/>
  <c r="F1180" i="1"/>
  <c r="C32" i="15" s="1"/>
  <c r="F1181" i="1"/>
  <c r="C31" i="15" s="1"/>
  <c r="F1182" i="1"/>
  <c r="C9" i="20" s="1"/>
  <c r="F1183" i="1"/>
  <c r="C6" i="20" s="1"/>
  <c r="F1184" i="1"/>
  <c r="C10" i="20" s="1"/>
  <c r="F1185" i="1"/>
  <c r="C7" i="20" s="1"/>
  <c r="F1186" i="1"/>
  <c r="C8" i="20" s="1"/>
  <c r="F1187" i="1"/>
  <c r="C8" i="22" s="1"/>
  <c r="F1188" i="1"/>
  <c r="C15" i="22" s="1"/>
  <c r="F1189" i="1"/>
  <c r="C7" i="22" s="1"/>
  <c r="F1190" i="1"/>
  <c r="C19" i="22" s="1"/>
  <c r="F1191" i="1"/>
  <c r="C29" i="21" s="1"/>
  <c r="F1192" i="1"/>
  <c r="C33" i="21" s="1"/>
  <c r="F1193" i="1"/>
  <c r="C43" i="21" s="1"/>
  <c r="F1194" i="1"/>
  <c r="C42" i="21" s="1"/>
  <c r="F1195" i="1"/>
  <c r="C42" i="14" s="1"/>
  <c r="F1196" i="1"/>
  <c r="C31" i="14" s="1"/>
  <c r="F1197" i="1"/>
  <c r="C35" i="14" s="1"/>
  <c r="F1198" i="1"/>
  <c r="C17" i="26" s="1"/>
  <c r="C28" i="26"/>
  <c r="F1199" i="1"/>
  <c r="C20" i="26" s="1"/>
  <c r="F1200" i="1"/>
  <c r="F1208" i="1"/>
  <c r="C22" i="26" s="1"/>
  <c r="F1202" i="1"/>
  <c r="C19" i="26" s="1"/>
  <c r="F1201" i="1"/>
  <c r="F1207" i="1"/>
  <c r="C24" i="26"/>
  <c r="C30" i="26"/>
  <c r="C29" i="26"/>
  <c r="C16" i="26"/>
  <c r="C25" i="26"/>
  <c r="C27" i="26"/>
  <c r="C76" i="35"/>
  <c r="C75" i="35"/>
  <c r="C72" i="35"/>
  <c r="C52" i="35"/>
  <c r="C53" i="35"/>
  <c r="C54" i="35"/>
  <c r="F1215" i="1"/>
  <c r="C47" i="35"/>
  <c r="F1216" i="1"/>
  <c r="C13" i="10" s="1"/>
  <c r="F1217" i="1"/>
  <c r="C11" i="10" s="1"/>
  <c r="F1218" i="1"/>
  <c r="C10" i="10" s="1"/>
  <c r="F1219" i="1"/>
  <c r="C12" i="10" s="1"/>
  <c r="F1220" i="1"/>
  <c r="C6" i="21" s="1"/>
  <c r="F1221" i="1"/>
  <c r="C5" i="21" s="1"/>
  <c r="F1222" i="1"/>
  <c r="C11" i="21" s="1"/>
  <c r="F1223" i="1"/>
  <c r="C44" i="21" s="1"/>
  <c r="C99" i="25"/>
  <c r="C77" i="25"/>
  <c r="C97" i="25"/>
  <c r="C76" i="25"/>
  <c r="F1229" i="1"/>
  <c r="C94" i="25"/>
  <c r="F1230" i="1"/>
  <c r="C63" i="25" s="1"/>
  <c r="C102" i="25"/>
  <c r="C90" i="25"/>
  <c r="C87" i="25"/>
  <c r="F1234" i="1"/>
  <c r="C48" i="10" s="1"/>
  <c r="F1235" i="1"/>
  <c r="C58" i="10" s="1"/>
  <c r="F1236" i="1"/>
  <c r="C56" i="10" s="1"/>
  <c r="F1237" i="1"/>
  <c r="C57" i="10" s="1"/>
  <c r="C8" i="1"/>
  <c r="C7" i="1"/>
  <c r="F3" i="1"/>
  <c r="C13" i="38" s="1"/>
  <c r="F4" i="1"/>
  <c r="C5" i="38" s="1"/>
  <c r="F5" i="1"/>
  <c r="C6" i="38" s="1"/>
  <c r="F6" i="1"/>
  <c r="C7" i="38" s="1"/>
  <c r="F9" i="1"/>
  <c r="C8" i="38" s="1"/>
  <c r="F10" i="1"/>
  <c r="C9" i="38" s="1"/>
  <c r="F11" i="1"/>
  <c r="C10" i="38" s="1"/>
  <c r="F12" i="1"/>
  <c r="C11" i="38" s="1"/>
  <c r="F13" i="1"/>
  <c r="C17" i="38" s="1"/>
  <c r="F14" i="1"/>
  <c r="C18" i="38" s="1"/>
  <c r="F15" i="1"/>
  <c r="C23" i="35" s="1"/>
  <c r="F2" i="1"/>
  <c r="C34" i="35"/>
  <c r="C33" i="35"/>
  <c r="C37" i="29"/>
  <c r="A6" i="35"/>
  <c r="A7" i="35"/>
  <c r="A8" i="35" s="1"/>
  <c r="C15" i="35"/>
  <c r="C21" i="35"/>
  <c r="C13" i="35"/>
  <c r="C6" i="35"/>
  <c r="C29" i="35"/>
  <c r="C9" i="35"/>
  <c r="C7" i="35"/>
  <c r="C8" i="35"/>
  <c r="C12" i="35"/>
  <c r="C20" i="35"/>
  <c r="C24" i="35"/>
  <c r="C17" i="35"/>
  <c r="C11" i="35"/>
  <c r="C19" i="35"/>
  <c r="C10" i="2"/>
  <c r="C47" i="29"/>
  <c r="C44" i="29"/>
  <c r="C24" i="38"/>
  <c r="C35" i="29"/>
  <c r="C34" i="29"/>
  <c r="C45" i="29"/>
  <c r="C28" i="29"/>
  <c r="C29" i="29"/>
  <c r="C39" i="29"/>
  <c r="C30" i="29"/>
  <c r="C32" i="29"/>
  <c r="C36" i="29"/>
  <c r="C33" i="29"/>
  <c r="A51" i="29"/>
  <c r="A53" i="29"/>
  <c r="A55" i="29"/>
  <c r="A54" i="29"/>
  <c r="C101" i="25"/>
  <c r="C96" i="25"/>
  <c r="C93" i="25"/>
  <c r="C100" i="25"/>
  <c r="C7" i="2"/>
  <c r="C18" i="2"/>
  <c r="C12" i="2"/>
  <c r="C17" i="2"/>
  <c r="C6" i="2"/>
  <c r="C13" i="2"/>
  <c r="C16" i="2"/>
  <c r="C15" i="2"/>
  <c r="C5" i="2"/>
  <c r="C11" i="2"/>
  <c r="C19" i="2"/>
  <c r="C12" i="38"/>
  <c r="C48" i="35"/>
  <c r="C43" i="36"/>
  <c r="C20" i="16"/>
  <c r="C15" i="30"/>
  <c r="C41" i="10"/>
  <c r="C42" i="29"/>
  <c r="C39" i="18"/>
  <c r="C40" i="29"/>
  <c r="C13" i="14"/>
  <c r="C49" i="14"/>
  <c r="C30" i="9"/>
  <c r="C28" i="9"/>
  <c r="C50" i="36"/>
  <c r="C51" i="35"/>
  <c r="C34" i="33"/>
  <c r="C74" i="32"/>
  <c r="C25" i="34"/>
  <c r="C31" i="31"/>
  <c r="C11" i="30"/>
  <c r="C14" i="26"/>
  <c r="C27" i="29"/>
  <c r="C56" i="25"/>
  <c r="C49" i="28"/>
  <c r="C34" i="24"/>
  <c r="C16" i="27"/>
  <c r="C39" i="22"/>
  <c r="C48" i="21"/>
  <c r="C16" i="17"/>
  <c r="C35" i="20"/>
  <c r="C31" i="16"/>
  <c r="C35" i="23"/>
  <c r="C30" i="19"/>
  <c r="C45" i="15"/>
  <c r="C36" i="18"/>
  <c r="C47" i="11"/>
  <c r="C44" i="14"/>
  <c r="C21" i="10"/>
  <c r="C47" i="13"/>
  <c r="C31" i="8"/>
  <c r="C30" i="12"/>
  <c r="C35" i="9"/>
  <c r="C22" i="36"/>
  <c r="C5" i="37"/>
  <c r="C8" i="33"/>
  <c r="C35" i="35"/>
  <c r="C5" i="34"/>
  <c r="C5" i="31"/>
  <c r="C46" i="32"/>
  <c r="C8" i="29"/>
  <c r="C17" i="25"/>
  <c r="C11" i="28"/>
  <c r="C18" i="24"/>
  <c r="C5" i="27"/>
  <c r="C22" i="22"/>
  <c r="C8" i="21"/>
  <c r="C12" i="23"/>
  <c r="C21" i="20"/>
  <c r="C7" i="16"/>
  <c r="C11" i="19"/>
  <c r="C19" i="15"/>
  <c r="C16" i="18"/>
  <c r="C6" i="11"/>
  <c r="C10" i="14"/>
  <c r="C5" i="10"/>
  <c r="C10" i="13"/>
  <c r="C8" i="12"/>
  <c r="C7" i="9"/>
  <c r="C23" i="36"/>
  <c r="C6" i="34"/>
  <c r="C5" i="33"/>
  <c r="C45" i="32"/>
  <c r="C6" i="31"/>
  <c r="C17" i="28"/>
  <c r="C15" i="24"/>
  <c r="C7" i="27"/>
  <c r="C16" i="29"/>
  <c r="C10" i="25"/>
  <c r="C10" i="23"/>
  <c r="C18" i="22"/>
  <c r="C9" i="21"/>
  <c r="C13" i="19"/>
  <c r="C20" i="15"/>
  <c r="C14" i="18"/>
  <c r="C24" i="20"/>
  <c r="C8" i="16"/>
  <c r="C7" i="13"/>
  <c r="C11" i="12"/>
  <c r="C18" i="11"/>
  <c r="C11" i="14"/>
  <c r="C9" i="10"/>
  <c r="C8" i="9"/>
  <c r="C46" i="36"/>
  <c r="C64" i="35"/>
  <c r="C27" i="34"/>
  <c r="C52" i="33"/>
  <c r="C73" i="32"/>
  <c r="C30" i="31"/>
  <c r="C10" i="30"/>
  <c r="C34" i="28"/>
  <c r="C33" i="24"/>
  <c r="C14" i="27"/>
  <c r="C10" i="26"/>
  <c r="C26" i="29"/>
  <c r="C47" i="23"/>
  <c r="C38" i="22"/>
  <c r="C32" i="19"/>
  <c r="C44" i="15"/>
  <c r="C40" i="18"/>
  <c r="C45" i="21"/>
  <c r="C22" i="17"/>
  <c r="C33" i="20"/>
  <c r="C24" i="16"/>
  <c r="C53" i="13"/>
  <c r="C35" i="8"/>
  <c r="C35" i="12"/>
  <c r="C57" i="11"/>
  <c r="C47" i="14"/>
  <c r="C22" i="10"/>
  <c r="C36" i="9"/>
  <c r="C25" i="2"/>
  <c r="C26" i="2"/>
  <c r="C9" i="2"/>
  <c r="C14" i="2"/>
  <c r="B840" i="1"/>
  <c r="O840" i="1" s="1"/>
  <c r="C840" i="1"/>
  <c r="B841" i="1"/>
  <c r="O841" i="1"/>
  <c r="C841" i="1"/>
  <c r="B842" i="1"/>
  <c r="O842" i="1" s="1"/>
  <c r="C842" i="1"/>
  <c r="B843" i="1"/>
  <c r="O843" i="1"/>
  <c r="C843" i="1"/>
  <c r="B844" i="1"/>
  <c r="O844" i="1" s="1"/>
  <c r="C844" i="1"/>
  <c r="B845" i="1"/>
  <c r="O845" i="1"/>
  <c r="C845" i="1"/>
  <c r="B846" i="1"/>
  <c r="O846" i="1" s="1"/>
  <c r="C846" i="1"/>
  <c r="B847" i="1"/>
  <c r="O847" i="1"/>
  <c r="C847" i="1"/>
  <c r="B848" i="1"/>
  <c r="O848" i="1" s="1"/>
  <c r="C848" i="1"/>
  <c r="B849" i="1"/>
  <c r="O849" i="1"/>
  <c r="C849" i="1"/>
  <c r="B850" i="1"/>
  <c r="O850" i="1" s="1"/>
  <c r="C850" i="1"/>
  <c r="B851" i="1"/>
  <c r="O851" i="1"/>
  <c r="C851" i="1"/>
  <c r="B852" i="1"/>
  <c r="O852" i="1" s="1"/>
  <c r="C852" i="1"/>
  <c r="B853" i="1"/>
  <c r="O853" i="1"/>
  <c r="C853" i="1"/>
  <c r="B854" i="1"/>
  <c r="O854" i="1" s="1"/>
  <c r="C854" i="1"/>
  <c r="B1086" i="1"/>
  <c r="O1086" i="1"/>
  <c r="C1086" i="1"/>
  <c r="B540" i="1"/>
  <c r="O540" i="1" s="1"/>
  <c r="C540" i="1"/>
  <c r="B546" i="1"/>
  <c r="O546" i="1"/>
  <c r="C546" i="1"/>
  <c r="B647" i="1"/>
  <c r="O647" i="1" s="1"/>
  <c r="C647" i="1"/>
  <c r="B685" i="1"/>
  <c r="O685" i="1"/>
  <c r="C685" i="1"/>
  <c r="B756" i="1"/>
  <c r="O756" i="1" s="1"/>
  <c r="C756" i="1"/>
  <c r="B878" i="1"/>
  <c r="O878" i="1"/>
  <c r="C878" i="1"/>
  <c r="C1216" i="1"/>
  <c r="C1217" i="1"/>
  <c r="C1218" i="1"/>
  <c r="C1219" i="1"/>
  <c r="C1220" i="1"/>
  <c r="C1221" i="1"/>
  <c r="C1222" i="1"/>
  <c r="C1223" i="1"/>
  <c r="C1224" i="1"/>
  <c r="C1225" i="1"/>
  <c r="C1226" i="1"/>
  <c r="C1227" i="1"/>
  <c r="C1228" i="1"/>
  <c r="C1229" i="1"/>
  <c r="C1230" i="1"/>
  <c r="C1231" i="1"/>
  <c r="C1232" i="1"/>
  <c r="C1233" i="1"/>
  <c r="C1234" i="1"/>
  <c r="C1235" i="1"/>
  <c r="C1236" i="1"/>
  <c r="C1237" i="1"/>
  <c r="B1216" i="1"/>
  <c r="O1216" i="1" s="1"/>
  <c r="B1217" i="1"/>
  <c r="O1217" i="1" s="1"/>
  <c r="B1218" i="1"/>
  <c r="O1218" i="1" s="1"/>
  <c r="B1219" i="1"/>
  <c r="O1219" i="1" s="1"/>
  <c r="B1220" i="1"/>
  <c r="O1220" i="1" s="1"/>
  <c r="B1221" i="1"/>
  <c r="O1221" i="1" s="1"/>
  <c r="B1222" i="1"/>
  <c r="O1222" i="1" s="1"/>
  <c r="B1223" i="1"/>
  <c r="O1223" i="1" s="1"/>
  <c r="B1224" i="1"/>
  <c r="O1224" i="1" s="1"/>
  <c r="B1225" i="1"/>
  <c r="O1225" i="1" s="1"/>
  <c r="B1226" i="1"/>
  <c r="O1226" i="1" s="1"/>
  <c r="B1227" i="1"/>
  <c r="O1227" i="1" s="1"/>
  <c r="B1228" i="1"/>
  <c r="O1228" i="1" s="1"/>
  <c r="B1229" i="1"/>
  <c r="O1229" i="1" s="1"/>
  <c r="B1230" i="1"/>
  <c r="O1230" i="1" s="1"/>
  <c r="B1231" i="1"/>
  <c r="O1231" i="1" s="1"/>
  <c r="B1232" i="1"/>
  <c r="O1232" i="1" s="1"/>
  <c r="B1233" i="1"/>
  <c r="O1233" i="1" s="1"/>
  <c r="B1234" i="1"/>
  <c r="O1234" i="1" s="1"/>
  <c r="B1235" i="1"/>
  <c r="O1235" i="1" s="1"/>
  <c r="B1236" i="1"/>
  <c r="O1236" i="1" s="1"/>
  <c r="B1237" i="1"/>
  <c r="O1237" i="1" s="1"/>
  <c r="C1209" i="1"/>
  <c r="C1210" i="1"/>
  <c r="C1211" i="1"/>
  <c r="C1212" i="1"/>
  <c r="C1213" i="1"/>
  <c r="C1214" i="1"/>
  <c r="C1215" i="1"/>
  <c r="B1209" i="1"/>
  <c r="O1209" i="1"/>
  <c r="B1210" i="1"/>
  <c r="O1210" i="1"/>
  <c r="B1211" i="1"/>
  <c r="O1211" i="1"/>
  <c r="B1212" i="1"/>
  <c r="O1212" i="1"/>
  <c r="B1213" i="1"/>
  <c r="O1213" i="1"/>
  <c r="B1214" i="1"/>
  <c r="O1214" i="1"/>
  <c r="B1215" i="1"/>
  <c r="O1215" i="1"/>
  <c r="G1144" i="1"/>
  <c r="G1145" i="1"/>
  <c r="G1146" i="1" s="1"/>
  <c r="G1147" i="1" s="1"/>
  <c r="G1148" i="1" s="1"/>
  <c r="G1149" i="1" s="1"/>
  <c r="G1150" i="1" s="1"/>
  <c r="G1151" i="1" s="1"/>
  <c r="G1152" i="1" s="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B997" i="1"/>
  <c r="O997" i="1"/>
  <c r="B998" i="1"/>
  <c r="O998" i="1"/>
  <c r="B999" i="1"/>
  <c r="O999" i="1"/>
  <c r="B1000" i="1"/>
  <c r="O1000" i="1"/>
  <c r="B1001" i="1"/>
  <c r="O1001" i="1"/>
  <c r="B1002" i="1"/>
  <c r="O1002" i="1"/>
  <c r="B1003" i="1"/>
  <c r="O1003" i="1"/>
  <c r="B1004" i="1"/>
  <c r="O1004" i="1"/>
  <c r="B1005" i="1"/>
  <c r="O1005" i="1"/>
  <c r="B1006" i="1"/>
  <c r="O1006" i="1"/>
  <c r="B1007" i="1"/>
  <c r="O1007" i="1"/>
  <c r="B1008" i="1"/>
  <c r="O1008" i="1"/>
  <c r="B1009" i="1"/>
  <c r="O1009" i="1"/>
  <c r="B1010" i="1"/>
  <c r="O1010" i="1"/>
  <c r="B1011" i="1"/>
  <c r="O1011" i="1"/>
  <c r="B1012" i="1"/>
  <c r="O1012" i="1"/>
  <c r="B1013" i="1"/>
  <c r="O1013" i="1"/>
  <c r="B1014" i="1"/>
  <c r="O1014" i="1"/>
  <c r="B1015" i="1"/>
  <c r="O1015" i="1"/>
  <c r="B1016" i="1"/>
  <c r="O1016" i="1"/>
  <c r="B1017" i="1"/>
  <c r="O1017" i="1"/>
  <c r="B1018" i="1"/>
  <c r="O1018" i="1"/>
  <c r="B1019" i="1"/>
  <c r="O1019" i="1"/>
  <c r="B1020" i="1"/>
  <c r="O1020" i="1"/>
  <c r="B1021" i="1"/>
  <c r="O1021" i="1"/>
  <c r="B1022" i="1"/>
  <c r="O1022" i="1"/>
  <c r="B1023" i="1"/>
  <c r="O1023" i="1"/>
  <c r="B1024" i="1"/>
  <c r="O1024" i="1"/>
  <c r="B1025" i="1"/>
  <c r="O1025" i="1"/>
  <c r="B1026" i="1"/>
  <c r="O1026" i="1"/>
  <c r="B1027" i="1"/>
  <c r="O1027" i="1"/>
  <c r="B1028" i="1"/>
  <c r="O1028" i="1"/>
  <c r="B1029" i="1"/>
  <c r="O1029" i="1"/>
  <c r="B1030" i="1"/>
  <c r="O1030" i="1"/>
  <c r="B1031" i="1"/>
  <c r="O1031" i="1"/>
  <c r="B1032" i="1"/>
  <c r="O1032" i="1"/>
  <c r="B1033" i="1"/>
  <c r="O1033" i="1"/>
  <c r="B1034" i="1"/>
  <c r="O1034" i="1"/>
  <c r="B1035" i="1"/>
  <c r="O1035" i="1"/>
  <c r="B1036" i="1"/>
  <c r="O1036" i="1"/>
  <c r="B1037" i="1"/>
  <c r="O1037" i="1"/>
  <c r="B1038" i="1"/>
  <c r="O1038" i="1"/>
  <c r="B1039" i="1"/>
  <c r="O1039" i="1"/>
  <c r="B1040" i="1"/>
  <c r="O1040" i="1"/>
  <c r="B1041" i="1"/>
  <c r="O1041" i="1"/>
  <c r="B1042" i="1"/>
  <c r="O1042" i="1"/>
  <c r="B1043" i="1"/>
  <c r="O1043" i="1"/>
  <c r="B1044" i="1"/>
  <c r="O1044" i="1"/>
  <c r="B1045" i="1"/>
  <c r="O1045" i="1"/>
  <c r="B1046" i="1"/>
  <c r="O1046" i="1"/>
  <c r="B1047" i="1"/>
  <c r="O1047" i="1"/>
  <c r="B1048" i="1"/>
  <c r="O1048" i="1"/>
  <c r="B1049" i="1"/>
  <c r="O1049" i="1"/>
  <c r="B1050" i="1"/>
  <c r="O1050" i="1"/>
  <c r="B1051" i="1"/>
  <c r="O1051" i="1" s="1"/>
  <c r="B1052" i="1"/>
  <c r="O1052" i="1"/>
  <c r="B1053" i="1"/>
  <c r="O1053" i="1" s="1"/>
  <c r="B1054" i="1"/>
  <c r="O1054" i="1"/>
  <c r="B1055" i="1"/>
  <c r="O1055" i="1" s="1"/>
  <c r="B1056" i="1"/>
  <c r="O1056" i="1"/>
  <c r="B1057" i="1"/>
  <c r="O1057" i="1" s="1"/>
  <c r="B1058" i="1"/>
  <c r="O1058" i="1"/>
  <c r="B1059" i="1"/>
  <c r="O1059" i="1" s="1"/>
  <c r="B1060" i="1"/>
  <c r="O1060" i="1"/>
  <c r="B1061" i="1"/>
  <c r="O1061" i="1" s="1"/>
  <c r="B1062" i="1"/>
  <c r="O1062" i="1"/>
  <c r="B1063" i="1"/>
  <c r="O1063" i="1" s="1"/>
  <c r="B1064" i="1"/>
  <c r="O1064" i="1"/>
  <c r="B1065" i="1"/>
  <c r="O1065" i="1" s="1"/>
  <c r="B1066" i="1"/>
  <c r="O1066" i="1"/>
  <c r="B1067" i="1"/>
  <c r="O1067" i="1" s="1"/>
  <c r="B1068" i="1"/>
  <c r="O1068" i="1"/>
  <c r="B1069" i="1"/>
  <c r="O1069" i="1" s="1"/>
  <c r="B1070" i="1"/>
  <c r="O1070" i="1"/>
  <c r="B1071" i="1"/>
  <c r="O1071" i="1" s="1"/>
  <c r="B1072" i="1"/>
  <c r="O1072" i="1"/>
  <c r="B1073" i="1"/>
  <c r="O1073" i="1" s="1"/>
  <c r="B1074" i="1"/>
  <c r="O1074" i="1"/>
  <c r="B1075" i="1"/>
  <c r="O1075" i="1" s="1"/>
  <c r="B1076" i="1"/>
  <c r="O1076" i="1"/>
  <c r="B1077" i="1"/>
  <c r="O1077" i="1" s="1"/>
  <c r="B1078" i="1"/>
  <c r="O1078" i="1"/>
  <c r="B1079" i="1"/>
  <c r="O1079" i="1" s="1"/>
  <c r="B1080" i="1"/>
  <c r="O1080" i="1"/>
  <c r="B1081" i="1"/>
  <c r="O1081" i="1" s="1"/>
  <c r="B1082" i="1"/>
  <c r="O1082" i="1"/>
  <c r="B1083" i="1"/>
  <c r="O1083" i="1" s="1"/>
  <c r="B1084" i="1"/>
  <c r="O1084" i="1"/>
  <c r="B1085" i="1"/>
  <c r="O1085" i="1" s="1"/>
  <c r="B1087" i="1"/>
  <c r="O1087" i="1"/>
  <c r="B1088" i="1"/>
  <c r="O1088" i="1" s="1"/>
  <c r="B1089" i="1"/>
  <c r="O1089" i="1"/>
  <c r="B1090" i="1"/>
  <c r="O1090" i="1" s="1"/>
  <c r="B1091" i="1"/>
  <c r="O1091" i="1"/>
  <c r="B1092" i="1"/>
  <c r="O1092" i="1" s="1"/>
  <c r="B1093" i="1"/>
  <c r="O1093" i="1"/>
  <c r="B1094" i="1"/>
  <c r="O1094" i="1" s="1"/>
  <c r="B1095" i="1"/>
  <c r="O1095" i="1"/>
  <c r="B1096" i="1"/>
  <c r="O1096" i="1" s="1"/>
  <c r="B1097" i="1"/>
  <c r="O1097" i="1"/>
  <c r="B1098" i="1"/>
  <c r="O1098" i="1" s="1"/>
  <c r="B1099" i="1"/>
  <c r="O1099" i="1"/>
  <c r="B1100" i="1"/>
  <c r="O1100" i="1" s="1"/>
  <c r="B1101" i="1"/>
  <c r="O1101" i="1"/>
  <c r="B1102" i="1"/>
  <c r="O1102" i="1" s="1"/>
  <c r="B1103" i="1"/>
  <c r="O1103" i="1"/>
  <c r="B1104" i="1"/>
  <c r="O1104" i="1" s="1"/>
  <c r="B1105" i="1"/>
  <c r="O1105" i="1"/>
  <c r="B1106" i="1"/>
  <c r="O1106" i="1" s="1"/>
  <c r="B1107" i="1"/>
  <c r="O1107" i="1"/>
  <c r="B1108" i="1"/>
  <c r="O1108" i="1" s="1"/>
  <c r="B1109" i="1"/>
  <c r="O1109" i="1"/>
  <c r="B1110" i="1"/>
  <c r="O1110" i="1" s="1"/>
  <c r="B1111" i="1"/>
  <c r="O1111" i="1"/>
  <c r="B1112" i="1"/>
  <c r="O1112" i="1" s="1"/>
  <c r="B1113" i="1"/>
  <c r="O1113" i="1"/>
  <c r="B1114" i="1"/>
  <c r="O1114" i="1" s="1"/>
  <c r="B1115" i="1"/>
  <c r="O1115" i="1"/>
  <c r="B1116" i="1"/>
  <c r="O1116" i="1" s="1"/>
  <c r="B1117" i="1"/>
  <c r="O1117" i="1"/>
  <c r="B1118" i="1"/>
  <c r="O1118" i="1" s="1"/>
  <c r="B1119" i="1"/>
  <c r="O1119" i="1"/>
  <c r="B1120" i="1"/>
  <c r="O1120" i="1" s="1"/>
  <c r="B1121" i="1"/>
  <c r="O1121" i="1"/>
  <c r="B1122" i="1"/>
  <c r="O1122" i="1" s="1"/>
  <c r="B1123" i="1"/>
  <c r="O1123" i="1"/>
  <c r="B1124" i="1"/>
  <c r="O1124" i="1" s="1"/>
  <c r="B1125" i="1"/>
  <c r="O1125" i="1"/>
  <c r="B1126" i="1"/>
  <c r="O1126" i="1" s="1"/>
  <c r="B1127" i="1"/>
  <c r="O1127" i="1"/>
  <c r="B1128" i="1"/>
  <c r="O1128" i="1" s="1"/>
  <c r="B1129" i="1"/>
  <c r="O1129" i="1"/>
  <c r="B1130" i="1"/>
  <c r="O1130" i="1" s="1"/>
  <c r="B1131" i="1"/>
  <c r="O1131" i="1"/>
  <c r="B1132" i="1"/>
  <c r="O1132" i="1" s="1"/>
  <c r="B1133" i="1"/>
  <c r="O1133" i="1"/>
  <c r="B1134" i="1"/>
  <c r="O1134" i="1" s="1"/>
  <c r="B1135" i="1"/>
  <c r="O1135" i="1"/>
  <c r="B1136" i="1"/>
  <c r="O1136" i="1" s="1"/>
  <c r="B1137" i="1"/>
  <c r="O1137" i="1"/>
  <c r="B1138" i="1"/>
  <c r="O1138" i="1" s="1"/>
  <c r="B1139" i="1"/>
  <c r="O1139" i="1"/>
  <c r="B1140" i="1"/>
  <c r="O1140" i="1" s="1"/>
  <c r="B1141" i="1"/>
  <c r="O1141" i="1"/>
  <c r="B1142" i="1"/>
  <c r="O1142" i="1" s="1"/>
  <c r="B1143" i="1"/>
  <c r="O1143" i="1"/>
  <c r="B1144" i="1"/>
  <c r="O1144" i="1" s="1"/>
  <c r="B1145" i="1"/>
  <c r="O1145" i="1"/>
  <c r="B1146" i="1"/>
  <c r="O1146" i="1" s="1"/>
  <c r="B1147" i="1"/>
  <c r="O1147" i="1"/>
  <c r="B1148" i="1"/>
  <c r="O1148" i="1" s="1"/>
  <c r="B1149" i="1"/>
  <c r="O1149" i="1"/>
  <c r="B1150" i="1"/>
  <c r="O1150" i="1" s="1"/>
  <c r="B1151" i="1"/>
  <c r="O1151" i="1"/>
  <c r="B1152" i="1"/>
  <c r="O1152" i="1" s="1"/>
  <c r="B1153" i="1"/>
  <c r="O1153" i="1"/>
  <c r="B1154" i="1"/>
  <c r="O1154" i="1" s="1"/>
  <c r="B1155" i="1"/>
  <c r="O1155" i="1"/>
  <c r="B1156" i="1"/>
  <c r="O1156" i="1" s="1"/>
  <c r="B1157" i="1"/>
  <c r="O1157" i="1"/>
  <c r="B1158" i="1"/>
  <c r="O1158" i="1" s="1"/>
  <c r="B1159" i="1"/>
  <c r="O1159" i="1"/>
  <c r="B1160" i="1"/>
  <c r="O1160" i="1" s="1"/>
  <c r="B1161" i="1"/>
  <c r="O1161" i="1"/>
  <c r="B1162" i="1"/>
  <c r="O1162" i="1" s="1"/>
  <c r="B1163" i="1"/>
  <c r="O1163" i="1"/>
  <c r="B1164" i="1"/>
  <c r="O1164" i="1" s="1"/>
  <c r="B1165" i="1"/>
  <c r="O1165" i="1"/>
  <c r="B1166" i="1"/>
  <c r="O1166" i="1" s="1"/>
  <c r="B1167" i="1"/>
  <c r="O1167" i="1"/>
  <c r="B1168" i="1"/>
  <c r="O1168" i="1" s="1"/>
  <c r="B1169" i="1"/>
  <c r="O1169" i="1"/>
  <c r="B1170" i="1"/>
  <c r="O1170" i="1" s="1"/>
  <c r="B1171" i="1"/>
  <c r="O1171" i="1"/>
  <c r="B1172" i="1"/>
  <c r="O1172" i="1" s="1"/>
  <c r="B1173" i="1"/>
  <c r="O1173" i="1"/>
  <c r="B1174" i="1"/>
  <c r="O1174" i="1" s="1"/>
  <c r="B1175" i="1"/>
  <c r="O1175" i="1"/>
  <c r="B1176" i="1"/>
  <c r="O1176" i="1" s="1"/>
  <c r="B1177" i="1"/>
  <c r="O1177" i="1"/>
  <c r="B1178" i="1"/>
  <c r="O1178" i="1" s="1"/>
  <c r="B1179" i="1"/>
  <c r="O1179" i="1"/>
  <c r="B1180" i="1"/>
  <c r="O1180" i="1" s="1"/>
  <c r="B1181" i="1"/>
  <c r="O1181" i="1"/>
  <c r="B1182" i="1"/>
  <c r="O1182" i="1" s="1"/>
  <c r="B1183" i="1"/>
  <c r="O1183" i="1"/>
  <c r="B1184" i="1"/>
  <c r="O1184" i="1" s="1"/>
  <c r="B1185" i="1"/>
  <c r="O1185" i="1"/>
  <c r="B1186" i="1"/>
  <c r="O1186" i="1" s="1"/>
  <c r="B1187" i="1"/>
  <c r="O1187" i="1"/>
  <c r="B1188" i="1"/>
  <c r="O1188" i="1" s="1"/>
  <c r="B1189" i="1"/>
  <c r="O1189" i="1"/>
  <c r="B1190" i="1"/>
  <c r="O1190" i="1" s="1"/>
  <c r="B1191" i="1"/>
  <c r="O1191" i="1"/>
  <c r="B1192" i="1"/>
  <c r="O1192" i="1" s="1"/>
  <c r="B1193" i="1"/>
  <c r="O1193" i="1"/>
  <c r="B1194" i="1"/>
  <c r="O1194" i="1" s="1"/>
  <c r="B1195" i="1"/>
  <c r="O1195" i="1"/>
  <c r="B1196" i="1"/>
  <c r="O1196" i="1" s="1"/>
  <c r="B1197" i="1"/>
  <c r="O1197" i="1"/>
  <c r="B1198" i="1"/>
  <c r="O1198" i="1" s="1"/>
  <c r="B1199" i="1"/>
  <c r="O1199" i="1"/>
  <c r="B1200" i="1"/>
  <c r="O1200" i="1" s="1"/>
  <c r="B1201" i="1"/>
  <c r="O1201" i="1"/>
  <c r="B1202" i="1"/>
  <c r="O1202" i="1" s="1"/>
  <c r="B1203" i="1"/>
  <c r="O1203" i="1"/>
  <c r="B1204" i="1"/>
  <c r="O1204" i="1" s="1"/>
  <c r="B1205" i="1"/>
  <c r="O1205" i="1"/>
  <c r="B1206" i="1"/>
  <c r="O1206" i="1" s="1"/>
  <c r="B1207" i="1"/>
  <c r="O1207" i="1"/>
  <c r="B1208" i="1"/>
  <c r="O1208" i="1" s="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1" i="1"/>
  <c r="C542" i="1"/>
  <c r="C543" i="1"/>
  <c r="C544" i="1"/>
  <c r="C545"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55" i="1"/>
  <c r="C856" i="1"/>
  <c r="C857" i="1"/>
  <c r="C858" i="1"/>
  <c r="C859" i="1"/>
  <c r="C860" i="1"/>
  <c r="C861" i="1"/>
  <c r="C862" i="1"/>
  <c r="C863" i="1"/>
  <c r="C864" i="1"/>
  <c r="C865" i="1"/>
  <c r="C866" i="1"/>
  <c r="C867" i="1"/>
  <c r="C868" i="1"/>
  <c r="C869" i="1"/>
  <c r="C870" i="1"/>
  <c r="C871" i="1"/>
  <c r="C872" i="1"/>
  <c r="C873" i="1"/>
  <c r="C874" i="1"/>
  <c r="C875" i="1"/>
  <c r="C876" i="1"/>
  <c r="C877"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B46" i="1"/>
  <c r="O46" i="1" s="1"/>
  <c r="B47" i="1"/>
  <c r="O47" i="1"/>
  <c r="B48" i="1"/>
  <c r="O48" i="1" s="1"/>
  <c r="B49" i="1"/>
  <c r="O49" i="1" s="1"/>
  <c r="B50" i="1"/>
  <c r="O50" i="1" s="1"/>
  <c r="B51" i="1"/>
  <c r="O51" i="1" s="1"/>
  <c r="B52" i="1"/>
  <c r="O52" i="1" s="1"/>
  <c r="B53" i="1"/>
  <c r="O53" i="1"/>
  <c r="B54" i="1"/>
  <c r="O54" i="1" s="1"/>
  <c r="B55" i="1"/>
  <c r="O55" i="1"/>
  <c r="B56" i="1"/>
  <c r="O56" i="1" s="1"/>
  <c r="B57" i="1"/>
  <c r="O57" i="1" s="1"/>
  <c r="B58" i="1"/>
  <c r="O58" i="1" s="1"/>
  <c r="B59" i="1"/>
  <c r="O59" i="1" s="1"/>
  <c r="B60" i="1"/>
  <c r="O60" i="1" s="1"/>
  <c r="B61" i="1"/>
  <c r="O61" i="1"/>
  <c r="B62" i="1"/>
  <c r="O62" i="1" s="1"/>
  <c r="B63" i="1"/>
  <c r="O63" i="1"/>
  <c r="B64" i="1"/>
  <c r="O64" i="1" s="1"/>
  <c r="B65" i="1"/>
  <c r="O65" i="1" s="1"/>
  <c r="B66" i="1"/>
  <c r="O66" i="1" s="1"/>
  <c r="B67" i="1"/>
  <c r="O67" i="1" s="1"/>
  <c r="B68" i="1"/>
  <c r="O68" i="1" s="1"/>
  <c r="B69" i="1"/>
  <c r="O69" i="1"/>
  <c r="B70" i="1"/>
  <c r="O70" i="1" s="1"/>
  <c r="B71" i="1"/>
  <c r="O71" i="1"/>
  <c r="B72" i="1"/>
  <c r="O72" i="1" s="1"/>
  <c r="B73" i="1"/>
  <c r="O73" i="1" s="1"/>
  <c r="B74" i="1"/>
  <c r="O74" i="1" s="1"/>
  <c r="B75" i="1"/>
  <c r="O75" i="1" s="1"/>
  <c r="B76" i="1"/>
  <c r="O76" i="1" s="1"/>
  <c r="B77" i="1"/>
  <c r="O77" i="1"/>
  <c r="B78" i="1"/>
  <c r="O78" i="1" s="1"/>
  <c r="B79" i="1"/>
  <c r="O79" i="1"/>
  <c r="B80" i="1"/>
  <c r="O80" i="1" s="1"/>
  <c r="B81" i="1"/>
  <c r="O81" i="1" s="1"/>
  <c r="B82" i="1"/>
  <c r="O82" i="1" s="1"/>
  <c r="B83" i="1"/>
  <c r="O83" i="1" s="1"/>
  <c r="B84" i="1"/>
  <c r="O84" i="1" s="1"/>
  <c r="B85" i="1"/>
  <c r="O85" i="1"/>
  <c r="B86" i="1"/>
  <c r="O86" i="1" s="1"/>
  <c r="B87" i="1"/>
  <c r="O87" i="1"/>
  <c r="B88" i="1"/>
  <c r="O88" i="1" s="1"/>
  <c r="B89" i="1"/>
  <c r="O89" i="1" s="1"/>
  <c r="B90" i="1"/>
  <c r="O90" i="1" s="1"/>
  <c r="B91" i="1"/>
  <c r="O91" i="1" s="1"/>
  <c r="B92" i="1"/>
  <c r="O92" i="1" s="1"/>
  <c r="B93" i="1"/>
  <c r="O93" i="1"/>
  <c r="B94" i="1"/>
  <c r="O94" i="1" s="1"/>
  <c r="B95" i="1"/>
  <c r="O95" i="1"/>
  <c r="B96" i="1"/>
  <c r="O96" i="1" s="1"/>
  <c r="B97" i="1"/>
  <c r="O97" i="1" s="1"/>
  <c r="B98" i="1"/>
  <c r="O98" i="1" s="1"/>
  <c r="B99" i="1"/>
  <c r="O99" i="1" s="1"/>
  <c r="B100" i="1"/>
  <c r="O100" i="1" s="1"/>
  <c r="B101" i="1"/>
  <c r="O101" i="1"/>
  <c r="B102" i="1"/>
  <c r="O102" i="1" s="1"/>
  <c r="B103" i="1"/>
  <c r="O103" i="1"/>
  <c r="B104" i="1"/>
  <c r="O104" i="1" s="1"/>
  <c r="B105" i="1"/>
  <c r="O105" i="1" s="1"/>
  <c r="B106" i="1"/>
  <c r="O106" i="1" s="1"/>
  <c r="B107" i="1"/>
  <c r="O107" i="1" s="1"/>
  <c r="B108" i="1"/>
  <c r="O108" i="1" s="1"/>
  <c r="B109" i="1"/>
  <c r="O109" i="1"/>
  <c r="B110" i="1"/>
  <c r="O110" i="1" s="1"/>
  <c r="B111" i="1"/>
  <c r="O111" i="1"/>
  <c r="B112" i="1"/>
  <c r="O112" i="1" s="1"/>
  <c r="B113" i="1"/>
  <c r="O113" i="1" s="1"/>
  <c r="B114" i="1"/>
  <c r="O114" i="1" s="1"/>
  <c r="B115" i="1"/>
  <c r="O115" i="1" s="1"/>
  <c r="B116" i="1"/>
  <c r="O116" i="1" s="1"/>
  <c r="B117" i="1"/>
  <c r="O117" i="1"/>
  <c r="B118" i="1"/>
  <c r="O118" i="1" s="1"/>
  <c r="B119" i="1"/>
  <c r="O119" i="1"/>
  <c r="B120" i="1"/>
  <c r="O120" i="1" s="1"/>
  <c r="B121" i="1"/>
  <c r="O121" i="1" s="1"/>
  <c r="B122" i="1"/>
  <c r="O122" i="1" s="1"/>
  <c r="B123" i="1"/>
  <c r="O123" i="1" s="1"/>
  <c r="B124" i="1"/>
  <c r="O124" i="1" s="1"/>
  <c r="B125" i="1"/>
  <c r="O125" i="1"/>
  <c r="B126" i="1"/>
  <c r="O126" i="1" s="1"/>
  <c r="B127" i="1"/>
  <c r="O127" i="1"/>
  <c r="B128" i="1"/>
  <c r="O128" i="1" s="1"/>
  <c r="B129" i="1"/>
  <c r="O129" i="1" s="1"/>
  <c r="B130" i="1"/>
  <c r="O130" i="1" s="1"/>
  <c r="B131" i="1"/>
  <c r="O131" i="1" s="1"/>
  <c r="B132" i="1"/>
  <c r="O132" i="1" s="1"/>
  <c r="B133" i="1"/>
  <c r="O133" i="1"/>
  <c r="B134" i="1"/>
  <c r="O134" i="1" s="1"/>
  <c r="B135" i="1"/>
  <c r="O135" i="1"/>
  <c r="B136" i="1"/>
  <c r="O136" i="1" s="1"/>
  <c r="B137" i="1"/>
  <c r="O137" i="1" s="1"/>
  <c r="B138" i="1"/>
  <c r="O138" i="1" s="1"/>
  <c r="B139" i="1"/>
  <c r="O139" i="1" s="1"/>
  <c r="B140" i="1"/>
  <c r="O140" i="1" s="1"/>
  <c r="B141" i="1"/>
  <c r="O141" i="1"/>
  <c r="B142" i="1"/>
  <c r="O142" i="1" s="1"/>
  <c r="B143" i="1"/>
  <c r="O143" i="1"/>
  <c r="B144" i="1"/>
  <c r="O144" i="1" s="1"/>
  <c r="B145" i="1"/>
  <c r="O145" i="1" s="1"/>
  <c r="B146" i="1"/>
  <c r="O146" i="1" s="1"/>
  <c r="B147" i="1"/>
  <c r="O147" i="1" s="1"/>
  <c r="B148" i="1"/>
  <c r="O148" i="1" s="1"/>
  <c r="B149" i="1"/>
  <c r="O149" i="1"/>
  <c r="B150" i="1"/>
  <c r="O150" i="1" s="1"/>
  <c r="B151" i="1"/>
  <c r="O151" i="1"/>
  <c r="B152" i="1"/>
  <c r="O152" i="1" s="1"/>
  <c r="B153" i="1"/>
  <c r="O153" i="1" s="1"/>
  <c r="B154" i="1"/>
  <c r="O154" i="1" s="1"/>
  <c r="B155" i="1"/>
  <c r="O155" i="1" s="1"/>
  <c r="B156" i="1"/>
  <c r="O156" i="1" s="1"/>
  <c r="B157" i="1"/>
  <c r="O157" i="1" s="1"/>
  <c r="B158" i="1"/>
  <c r="O158" i="1" s="1"/>
  <c r="B159" i="1"/>
  <c r="O159" i="1"/>
  <c r="B160" i="1"/>
  <c r="O160" i="1" s="1"/>
  <c r="B161" i="1"/>
  <c r="O161" i="1" s="1"/>
  <c r="B162" i="1"/>
  <c r="O162" i="1" s="1"/>
  <c r="B163" i="1"/>
  <c r="O163" i="1" s="1"/>
  <c r="B164" i="1"/>
  <c r="O164" i="1" s="1"/>
  <c r="B165" i="1"/>
  <c r="O165" i="1" s="1"/>
  <c r="B166" i="1"/>
  <c r="O166" i="1" s="1"/>
  <c r="B167" i="1"/>
  <c r="O167" i="1"/>
  <c r="B168" i="1"/>
  <c r="O168" i="1" s="1"/>
  <c r="B169" i="1"/>
  <c r="O169" i="1" s="1"/>
  <c r="B170" i="1"/>
  <c r="O170" i="1" s="1"/>
  <c r="B171" i="1"/>
  <c r="O171" i="1" s="1"/>
  <c r="B172" i="1"/>
  <c r="O172" i="1" s="1"/>
  <c r="B173" i="1"/>
  <c r="O173" i="1" s="1"/>
  <c r="B174" i="1"/>
  <c r="O174" i="1" s="1"/>
  <c r="B175" i="1"/>
  <c r="O175" i="1"/>
  <c r="B176" i="1"/>
  <c r="O176" i="1" s="1"/>
  <c r="B177" i="1"/>
  <c r="O177" i="1" s="1"/>
  <c r="B178" i="1"/>
  <c r="O178" i="1" s="1"/>
  <c r="B179" i="1"/>
  <c r="O179" i="1" s="1"/>
  <c r="B180" i="1"/>
  <c r="O180" i="1" s="1"/>
  <c r="B181" i="1"/>
  <c r="O181" i="1" s="1"/>
  <c r="B182" i="1"/>
  <c r="O182" i="1" s="1"/>
  <c r="B183" i="1"/>
  <c r="O183" i="1"/>
  <c r="B184" i="1"/>
  <c r="O184" i="1" s="1"/>
  <c r="B185" i="1"/>
  <c r="O185" i="1" s="1"/>
  <c r="B186" i="1"/>
  <c r="O186" i="1" s="1"/>
  <c r="B187" i="1"/>
  <c r="O187" i="1" s="1"/>
  <c r="B188" i="1"/>
  <c r="O188" i="1" s="1"/>
  <c r="B189" i="1"/>
  <c r="O189" i="1" s="1"/>
  <c r="B190" i="1"/>
  <c r="O190" i="1" s="1"/>
  <c r="B191" i="1"/>
  <c r="O191" i="1"/>
  <c r="B192" i="1"/>
  <c r="O192" i="1" s="1"/>
  <c r="B193" i="1"/>
  <c r="O193" i="1" s="1"/>
  <c r="B194" i="1"/>
  <c r="O194" i="1" s="1"/>
  <c r="B195" i="1"/>
  <c r="O195" i="1" s="1"/>
  <c r="B196" i="1"/>
  <c r="O196" i="1" s="1"/>
  <c r="B197" i="1"/>
  <c r="O197" i="1" s="1"/>
  <c r="B198" i="1"/>
  <c r="O198" i="1" s="1"/>
  <c r="B199" i="1"/>
  <c r="O199" i="1"/>
  <c r="B200" i="1"/>
  <c r="O200" i="1" s="1"/>
  <c r="B201" i="1"/>
  <c r="O201" i="1" s="1"/>
  <c r="B202" i="1"/>
  <c r="O202" i="1" s="1"/>
  <c r="B203" i="1"/>
  <c r="O203" i="1" s="1"/>
  <c r="B204" i="1"/>
  <c r="O204" i="1" s="1"/>
  <c r="B205" i="1"/>
  <c r="O205" i="1" s="1"/>
  <c r="B206" i="1"/>
  <c r="O206" i="1" s="1"/>
  <c r="B207" i="1"/>
  <c r="O207" i="1"/>
  <c r="B208" i="1"/>
  <c r="O208" i="1" s="1"/>
  <c r="B209" i="1"/>
  <c r="O209" i="1" s="1"/>
  <c r="B210" i="1"/>
  <c r="O210" i="1" s="1"/>
  <c r="B211" i="1"/>
  <c r="O211" i="1" s="1"/>
  <c r="B212" i="1"/>
  <c r="O212" i="1" s="1"/>
  <c r="B213" i="1"/>
  <c r="O213" i="1" s="1"/>
  <c r="B214" i="1"/>
  <c r="O214" i="1" s="1"/>
  <c r="B215" i="1"/>
  <c r="O215" i="1"/>
  <c r="B216" i="1"/>
  <c r="O216" i="1" s="1"/>
  <c r="B217" i="1"/>
  <c r="O217" i="1" s="1"/>
  <c r="B218" i="1"/>
  <c r="O218" i="1" s="1"/>
  <c r="B219" i="1"/>
  <c r="O219" i="1" s="1"/>
  <c r="B220" i="1"/>
  <c r="O220" i="1" s="1"/>
  <c r="B221" i="1"/>
  <c r="O221" i="1" s="1"/>
  <c r="B222" i="1"/>
  <c r="O222" i="1" s="1"/>
  <c r="B223" i="1"/>
  <c r="O223" i="1"/>
  <c r="B224" i="1"/>
  <c r="O224" i="1" s="1"/>
  <c r="B225" i="1"/>
  <c r="O225" i="1"/>
  <c r="B226" i="1"/>
  <c r="O226" i="1" s="1"/>
  <c r="B227" i="1"/>
  <c r="O227" i="1"/>
  <c r="B228" i="1"/>
  <c r="O228" i="1" s="1"/>
  <c r="B229" i="1"/>
  <c r="O229" i="1"/>
  <c r="B230" i="1"/>
  <c r="O230" i="1" s="1"/>
  <c r="B231" i="1"/>
  <c r="O231" i="1"/>
  <c r="B232" i="1"/>
  <c r="O232" i="1" s="1"/>
  <c r="B233" i="1"/>
  <c r="O233" i="1"/>
  <c r="B234" i="1"/>
  <c r="O234" i="1" s="1"/>
  <c r="B235" i="1"/>
  <c r="O235" i="1"/>
  <c r="B236" i="1"/>
  <c r="O236" i="1" s="1"/>
  <c r="B237" i="1"/>
  <c r="O237" i="1"/>
  <c r="B238" i="1"/>
  <c r="O238" i="1" s="1"/>
  <c r="B239" i="1"/>
  <c r="O239" i="1"/>
  <c r="B240" i="1"/>
  <c r="O240" i="1" s="1"/>
  <c r="B241" i="1"/>
  <c r="O241" i="1"/>
  <c r="B242" i="1"/>
  <c r="O242" i="1" s="1"/>
  <c r="B243" i="1"/>
  <c r="O243" i="1"/>
  <c r="B244" i="1"/>
  <c r="O244" i="1" s="1"/>
  <c r="B245" i="1"/>
  <c r="O245" i="1"/>
  <c r="B246" i="1"/>
  <c r="O246" i="1" s="1"/>
  <c r="B247" i="1"/>
  <c r="O247" i="1"/>
  <c r="B248" i="1"/>
  <c r="O248" i="1" s="1"/>
  <c r="B249" i="1"/>
  <c r="O249" i="1"/>
  <c r="B250" i="1"/>
  <c r="O250" i="1" s="1"/>
  <c r="B251" i="1"/>
  <c r="O251" i="1"/>
  <c r="B252" i="1"/>
  <c r="O252" i="1" s="1"/>
  <c r="B253" i="1"/>
  <c r="O253" i="1"/>
  <c r="B254" i="1"/>
  <c r="O254" i="1" s="1"/>
  <c r="B255" i="1"/>
  <c r="O255" i="1"/>
  <c r="B256" i="1"/>
  <c r="O256" i="1" s="1"/>
  <c r="B257" i="1"/>
  <c r="O257" i="1"/>
  <c r="B258" i="1"/>
  <c r="O258" i="1" s="1"/>
  <c r="B259" i="1"/>
  <c r="O259" i="1"/>
  <c r="B260" i="1"/>
  <c r="O260" i="1" s="1"/>
  <c r="B261" i="1"/>
  <c r="O261" i="1"/>
  <c r="B262" i="1"/>
  <c r="O262" i="1" s="1"/>
  <c r="B263" i="1"/>
  <c r="O263" i="1"/>
  <c r="B264" i="1"/>
  <c r="O264" i="1" s="1"/>
  <c r="B265" i="1"/>
  <c r="O265" i="1"/>
  <c r="B266" i="1"/>
  <c r="O266" i="1" s="1"/>
  <c r="B267" i="1"/>
  <c r="O267" i="1"/>
  <c r="B268" i="1"/>
  <c r="O268" i="1" s="1"/>
  <c r="B269" i="1"/>
  <c r="O269" i="1"/>
  <c r="B270" i="1"/>
  <c r="O270" i="1" s="1"/>
  <c r="B271" i="1"/>
  <c r="O271" i="1"/>
  <c r="B272" i="1"/>
  <c r="O272" i="1" s="1"/>
  <c r="B273" i="1"/>
  <c r="O273" i="1"/>
  <c r="B274" i="1"/>
  <c r="O274" i="1" s="1"/>
  <c r="B275" i="1"/>
  <c r="O275" i="1"/>
  <c r="B276" i="1"/>
  <c r="O276" i="1" s="1"/>
  <c r="B277" i="1"/>
  <c r="O277" i="1"/>
  <c r="B278" i="1"/>
  <c r="O278" i="1" s="1"/>
  <c r="B279" i="1"/>
  <c r="O279" i="1"/>
  <c r="B280" i="1"/>
  <c r="O280" i="1" s="1"/>
  <c r="B281" i="1"/>
  <c r="O281" i="1"/>
  <c r="B282" i="1"/>
  <c r="O282" i="1" s="1"/>
  <c r="B283" i="1"/>
  <c r="O283" i="1"/>
  <c r="B284" i="1"/>
  <c r="O284" i="1" s="1"/>
  <c r="B285" i="1"/>
  <c r="O285" i="1"/>
  <c r="B286" i="1"/>
  <c r="O286" i="1" s="1"/>
  <c r="B287" i="1"/>
  <c r="O287" i="1"/>
  <c r="B288" i="1"/>
  <c r="O288" i="1" s="1"/>
  <c r="B289" i="1"/>
  <c r="O289" i="1"/>
  <c r="B290" i="1"/>
  <c r="O290" i="1" s="1"/>
  <c r="B291" i="1"/>
  <c r="O291" i="1"/>
  <c r="B292" i="1"/>
  <c r="O292" i="1" s="1"/>
  <c r="B293" i="1"/>
  <c r="O293" i="1"/>
  <c r="B294" i="1"/>
  <c r="O294" i="1" s="1"/>
  <c r="B295" i="1"/>
  <c r="O295" i="1"/>
  <c r="B296" i="1"/>
  <c r="O296" i="1" s="1"/>
  <c r="B297" i="1"/>
  <c r="O297" i="1"/>
  <c r="B298" i="1"/>
  <c r="O298" i="1" s="1"/>
  <c r="B299" i="1"/>
  <c r="O299" i="1"/>
  <c r="B300" i="1"/>
  <c r="O300" i="1" s="1"/>
  <c r="B301" i="1"/>
  <c r="O301" i="1"/>
  <c r="B302" i="1"/>
  <c r="O302" i="1" s="1"/>
  <c r="B303" i="1"/>
  <c r="O303" i="1"/>
  <c r="B304" i="1"/>
  <c r="O304" i="1" s="1"/>
  <c r="B305" i="1"/>
  <c r="O305" i="1"/>
  <c r="B306" i="1"/>
  <c r="O306" i="1" s="1"/>
  <c r="B307" i="1"/>
  <c r="O307" i="1"/>
  <c r="B308" i="1"/>
  <c r="O308" i="1" s="1"/>
  <c r="B309" i="1"/>
  <c r="O309" i="1"/>
  <c r="B310" i="1"/>
  <c r="O310" i="1" s="1"/>
  <c r="B311" i="1"/>
  <c r="O311" i="1"/>
  <c r="B312" i="1"/>
  <c r="O312" i="1" s="1"/>
  <c r="B313" i="1"/>
  <c r="O313" i="1"/>
  <c r="B314" i="1"/>
  <c r="O314" i="1" s="1"/>
  <c r="B315" i="1"/>
  <c r="O315" i="1"/>
  <c r="B316" i="1"/>
  <c r="O316" i="1" s="1"/>
  <c r="B317" i="1"/>
  <c r="O317" i="1"/>
  <c r="B318" i="1"/>
  <c r="O318" i="1" s="1"/>
  <c r="B319" i="1"/>
  <c r="O319" i="1"/>
  <c r="B320" i="1"/>
  <c r="O320" i="1" s="1"/>
  <c r="B321" i="1"/>
  <c r="O321" i="1"/>
  <c r="B322" i="1"/>
  <c r="O322" i="1" s="1"/>
  <c r="B323" i="1"/>
  <c r="O323" i="1"/>
  <c r="B324" i="1"/>
  <c r="O324" i="1" s="1"/>
  <c r="B325" i="1"/>
  <c r="O325" i="1"/>
  <c r="B326" i="1"/>
  <c r="O326" i="1" s="1"/>
  <c r="B327" i="1"/>
  <c r="O327" i="1"/>
  <c r="B328" i="1"/>
  <c r="O328" i="1" s="1"/>
  <c r="B329" i="1"/>
  <c r="O329" i="1"/>
  <c r="B330" i="1"/>
  <c r="O330" i="1" s="1"/>
  <c r="B331" i="1"/>
  <c r="O331" i="1"/>
  <c r="B332" i="1"/>
  <c r="O332" i="1" s="1"/>
  <c r="B333" i="1"/>
  <c r="O333" i="1"/>
  <c r="B334" i="1"/>
  <c r="O334" i="1" s="1"/>
  <c r="B335" i="1"/>
  <c r="O335" i="1"/>
  <c r="B336" i="1"/>
  <c r="O336" i="1" s="1"/>
  <c r="B337" i="1"/>
  <c r="O337" i="1"/>
  <c r="B338" i="1"/>
  <c r="O338" i="1" s="1"/>
  <c r="B339" i="1"/>
  <c r="O339" i="1"/>
  <c r="B340" i="1"/>
  <c r="O340" i="1" s="1"/>
  <c r="B341" i="1"/>
  <c r="O341" i="1"/>
  <c r="B342" i="1"/>
  <c r="O342" i="1" s="1"/>
  <c r="B343" i="1"/>
  <c r="O343" i="1"/>
  <c r="B344" i="1"/>
  <c r="O344" i="1" s="1"/>
  <c r="B345" i="1"/>
  <c r="O345" i="1"/>
  <c r="B346" i="1"/>
  <c r="O346" i="1" s="1"/>
  <c r="B347" i="1"/>
  <c r="O347" i="1"/>
  <c r="B348" i="1"/>
  <c r="O348" i="1" s="1"/>
  <c r="B349" i="1"/>
  <c r="O349" i="1"/>
  <c r="B350" i="1"/>
  <c r="O350" i="1" s="1"/>
  <c r="B351" i="1"/>
  <c r="O351" i="1"/>
  <c r="B352" i="1"/>
  <c r="O352" i="1" s="1"/>
  <c r="B353" i="1"/>
  <c r="O353" i="1"/>
  <c r="B354" i="1"/>
  <c r="O354" i="1" s="1"/>
  <c r="B355" i="1"/>
  <c r="O355" i="1"/>
  <c r="B356" i="1"/>
  <c r="O356" i="1" s="1"/>
  <c r="B357" i="1"/>
  <c r="O357" i="1"/>
  <c r="B358" i="1"/>
  <c r="O358" i="1" s="1"/>
  <c r="B359" i="1"/>
  <c r="O359" i="1"/>
  <c r="B360" i="1"/>
  <c r="O360" i="1" s="1"/>
  <c r="B361" i="1"/>
  <c r="O361" i="1"/>
  <c r="B362" i="1"/>
  <c r="O362" i="1" s="1"/>
  <c r="B363" i="1"/>
  <c r="O363" i="1"/>
  <c r="B364" i="1"/>
  <c r="O364" i="1" s="1"/>
  <c r="B365" i="1"/>
  <c r="O365" i="1"/>
  <c r="B366" i="1"/>
  <c r="O366" i="1" s="1"/>
  <c r="B367" i="1"/>
  <c r="O367" i="1"/>
  <c r="B368" i="1"/>
  <c r="O368" i="1" s="1"/>
  <c r="B369" i="1"/>
  <c r="O369" i="1"/>
  <c r="B370" i="1"/>
  <c r="O370" i="1" s="1"/>
  <c r="B371" i="1"/>
  <c r="O371" i="1"/>
  <c r="B372" i="1"/>
  <c r="O372" i="1" s="1"/>
  <c r="B373" i="1"/>
  <c r="O373" i="1"/>
  <c r="B374" i="1"/>
  <c r="O374" i="1" s="1"/>
  <c r="B375" i="1"/>
  <c r="O375" i="1"/>
  <c r="B376" i="1"/>
  <c r="O376" i="1" s="1"/>
  <c r="B377" i="1"/>
  <c r="O377" i="1"/>
  <c r="B378" i="1"/>
  <c r="O378" i="1" s="1"/>
  <c r="B379" i="1"/>
  <c r="O379" i="1"/>
  <c r="B380" i="1"/>
  <c r="O380" i="1" s="1"/>
  <c r="B381" i="1"/>
  <c r="O381" i="1"/>
  <c r="B382" i="1"/>
  <c r="O382" i="1" s="1"/>
  <c r="B383" i="1"/>
  <c r="O383" i="1"/>
  <c r="B384" i="1"/>
  <c r="O384" i="1" s="1"/>
  <c r="B385" i="1"/>
  <c r="O385" i="1"/>
  <c r="B386" i="1"/>
  <c r="O386" i="1" s="1"/>
  <c r="B387" i="1"/>
  <c r="O387" i="1" s="1"/>
  <c r="B388" i="1"/>
  <c r="O388" i="1" s="1"/>
  <c r="B389" i="1"/>
  <c r="O389" i="1"/>
  <c r="B390" i="1"/>
  <c r="O390" i="1" s="1"/>
  <c r="B391" i="1"/>
  <c r="O391" i="1"/>
  <c r="B392" i="1"/>
  <c r="O392" i="1" s="1"/>
  <c r="B393" i="1"/>
  <c r="O393" i="1" s="1"/>
  <c r="B394" i="1"/>
  <c r="O394" i="1" s="1"/>
  <c r="B395" i="1"/>
  <c r="O395" i="1" s="1"/>
  <c r="B396" i="1"/>
  <c r="O396" i="1" s="1"/>
  <c r="B397" i="1"/>
  <c r="O397" i="1"/>
  <c r="B398" i="1"/>
  <c r="O398" i="1" s="1"/>
  <c r="B399" i="1"/>
  <c r="O399" i="1"/>
  <c r="B400" i="1"/>
  <c r="O400" i="1" s="1"/>
  <c r="B401" i="1"/>
  <c r="O401" i="1" s="1"/>
  <c r="B402" i="1"/>
  <c r="O402" i="1" s="1"/>
  <c r="B403" i="1"/>
  <c r="O403" i="1" s="1"/>
  <c r="B404" i="1"/>
  <c r="O404" i="1" s="1"/>
  <c r="B405" i="1"/>
  <c r="O405" i="1"/>
  <c r="B406" i="1"/>
  <c r="O406" i="1" s="1"/>
  <c r="B407" i="1"/>
  <c r="O407" i="1"/>
  <c r="B408" i="1"/>
  <c r="O408" i="1" s="1"/>
  <c r="B409" i="1"/>
  <c r="O409" i="1" s="1"/>
  <c r="B410" i="1"/>
  <c r="O410" i="1" s="1"/>
  <c r="B411" i="1"/>
  <c r="O411" i="1" s="1"/>
  <c r="B412" i="1"/>
  <c r="O412" i="1" s="1"/>
  <c r="B413" i="1"/>
  <c r="O413" i="1"/>
  <c r="B414" i="1"/>
  <c r="O414" i="1" s="1"/>
  <c r="B415" i="1"/>
  <c r="O415" i="1"/>
  <c r="B416" i="1"/>
  <c r="O416" i="1" s="1"/>
  <c r="B417" i="1"/>
  <c r="O417" i="1" s="1"/>
  <c r="B418" i="1"/>
  <c r="O418" i="1" s="1"/>
  <c r="B419" i="1"/>
  <c r="O419" i="1" s="1"/>
  <c r="B420" i="1"/>
  <c r="O420" i="1" s="1"/>
  <c r="B421" i="1"/>
  <c r="O421" i="1"/>
  <c r="B422" i="1"/>
  <c r="O422" i="1" s="1"/>
  <c r="B423" i="1"/>
  <c r="O423" i="1"/>
  <c r="B424" i="1"/>
  <c r="O424" i="1" s="1"/>
  <c r="B425" i="1"/>
  <c r="O425" i="1" s="1"/>
  <c r="B426" i="1"/>
  <c r="O426" i="1" s="1"/>
  <c r="B427" i="1"/>
  <c r="O427" i="1" s="1"/>
  <c r="B428" i="1"/>
  <c r="O428" i="1" s="1"/>
  <c r="B429" i="1"/>
  <c r="O429" i="1"/>
  <c r="B430" i="1"/>
  <c r="O430" i="1" s="1"/>
  <c r="B431" i="1"/>
  <c r="O431" i="1"/>
  <c r="B432" i="1"/>
  <c r="O432" i="1" s="1"/>
  <c r="B433" i="1"/>
  <c r="O433" i="1" s="1"/>
  <c r="B434" i="1"/>
  <c r="O434" i="1" s="1"/>
  <c r="B435" i="1"/>
  <c r="O435" i="1" s="1"/>
  <c r="B436" i="1"/>
  <c r="O436" i="1" s="1"/>
  <c r="B437" i="1"/>
  <c r="O437" i="1"/>
  <c r="B438" i="1"/>
  <c r="O438" i="1" s="1"/>
  <c r="B439" i="1"/>
  <c r="O439" i="1" s="1"/>
  <c r="B440" i="1"/>
  <c r="O440" i="1" s="1"/>
  <c r="B441" i="1"/>
  <c r="O441" i="1" s="1"/>
  <c r="B442" i="1"/>
  <c r="O442" i="1" s="1"/>
  <c r="B443" i="1"/>
  <c r="O443" i="1" s="1"/>
  <c r="B444" i="1"/>
  <c r="O444" i="1" s="1"/>
  <c r="B445" i="1"/>
  <c r="O445" i="1"/>
  <c r="B446" i="1"/>
  <c r="O446" i="1" s="1"/>
  <c r="B447" i="1"/>
  <c r="O447" i="1" s="1"/>
  <c r="B448" i="1"/>
  <c r="O448" i="1" s="1"/>
  <c r="B449" i="1"/>
  <c r="O449" i="1" s="1"/>
  <c r="B450" i="1"/>
  <c r="O450" i="1" s="1"/>
  <c r="B451" i="1"/>
  <c r="O451" i="1" s="1"/>
  <c r="B452" i="1"/>
  <c r="O452" i="1" s="1"/>
  <c r="B453" i="1"/>
  <c r="O453" i="1"/>
  <c r="B454" i="1"/>
  <c r="O454" i="1" s="1"/>
  <c r="B455" i="1"/>
  <c r="O455" i="1" s="1"/>
  <c r="B456" i="1"/>
  <c r="O456" i="1" s="1"/>
  <c r="B457" i="1"/>
  <c r="O457" i="1" s="1"/>
  <c r="B458" i="1"/>
  <c r="O458" i="1" s="1"/>
  <c r="B459" i="1"/>
  <c r="O459" i="1" s="1"/>
  <c r="B460" i="1"/>
  <c r="O460" i="1" s="1"/>
  <c r="B461" i="1"/>
  <c r="O461" i="1"/>
  <c r="B462" i="1"/>
  <c r="O462" i="1" s="1"/>
  <c r="B463" i="1"/>
  <c r="O463" i="1" s="1"/>
  <c r="B464" i="1"/>
  <c r="O464" i="1" s="1"/>
  <c r="B465" i="1"/>
  <c r="O465" i="1" s="1"/>
  <c r="B466" i="1"/>
  <c r="O466" i="1" s="1"/>
  <c r="B467" i="1"/>
  <c r="O467" i="1" s="1"/>
  <c r="B468" i="1"/>
  <c r="O468" i="1" s="1"/>
  <c r="B469" i="1"/>
  <c r="O469" i="1"/>
  <c r="B470" i="1"/>
  <c r="O470" i="1" s="1"/>
  <c r="B471" i="1"/>
  <c r="O471" i="1"/>
  <c r="B472" i="1"/>
  <c r="O472" i="1" s="1"/>
  <c r="B473" i="1"/>
  <c r="O473" i="1" s="1"/>
  <c r="B474" i="1"/>
  <c r="O474" i="1" s="1"/>
  <c r="B475" i="1"/>
  <c r="O475" i="1" s="1"/>
  <c r="B476" i="1"/>
  <c r="O476" i="1" s="1"/>
  <c r="B477" i="1"/>
  <c r="O477" i="1"/>
  <c r="B478" i="1"/>
  <c r="O478" i="1" s="1"/>
  <c r="B479" i="1"/>
  <c r="O479" i="1"/>
  <c r="B480" i="1"/>
  <c r="O480" i="1" s="1"/>
  <c r="B481" i="1"/>
  <c r="O481" i="1" s="1"/>
  <c r="B482" i="1"/>
  <c r="O482" i="1" s="1"/>
  <c r="B483" i="1"/>
  <c r="O483" i="1" s="1"/>
  <c r="B484" i="1"/>
  <c r="O484" i="1" s="1"/>
  <c r="B485" i="1"/>
  <c r="O485" i="1"/>
  <c r="B486" i="1"/>
  <c r="O486" i="1" s="1"/>
  <c r="B487" i="1"/>
  <c r="O487" i="1"/>
  <c r="B488" i="1"/>
  <c r="O488" i="1" s="1"/>
  <c r="B489" i="1"/>
  <c r="O489" i="1" s="1"/>
  <c r="B490" i="1"/>
  <c r="O490" i="1" s="1"/>
  <c r="B491" i="1"/>
  <c r="O491" i="1" s="1"/>
  <c r="B492" i="1"/>
  <c r="O492" i="1" s="1"/>
  <c r="B493" i="1"/>
  <c r="O493" i="1"/>
  <c r="B494" i="1"/>
  <c r="O494" i="1" s="1"/>
  <c r="B495" i="1"/>
  <c r="O495" i="1"/>
  <c r="B496" i="1"/>
  <c r="O496" i="1" s="1"/>
  <c r="B497" i="1"/>
  <c r="O497" i="1" s="1"/>
  <c r="B498" i="1"/>
  <c r="O498" i="1" s="1"/>
  <c r="B499" i="1"/>
  <c r="O499" i="1" s="1"/>
  <c r="B500" i="1"/>
  <c r="O500" i="1" s="1"/>
  <c r="B501" i="1"/>
  <c r="O501" i="1"/>
  <c r="B502" i="1"/>
  <c r="O502" i="1" s="1"/>
  <c r="B503" i="1"/>
  <c r="O503" i="1"/>
  <c r="B504" i="1"/>
  <c r="O504" i="1" s="1"/>
  <c r="B505" i="1"/>
  <c r="O505" i="1" s="1"/>
  <c r="B506" i="1"/>
  <c r="O506" i="1" s="1"/>
  <c r="B507" i="1"/>
  <c r="O507" i="1" s="1"/>
  <c r="B508" i="1"/>
  <c r="O508" i="1" s="1"/>
  <c r="B509" i="1"/>
  <c r="O509" i="1"/>
  <c r="B510" i="1"/>
  <c r="O510" i="1" s="1"/>
  <c r="B511" i="1"/>
  <c r="O511" i="1"/>
  <c r="B512" i="1"/>
  <c r="O512" i="1" s="1"/>
  <c r="B513" i="1"/>
  <c r="O513" i="1" s="1"/>
  <c r="B514" i="1"/>
  <c r="O514" i="1" s="1"/>
  <c r="B515" i="1"/>
  <c r="O515" i="1" s="1"/>
  <c r="B516" i="1"/>
  <c r="O516" i="1" s="1"/>
  <c r="B517" i="1"/>
  <c r="O517" i="1"/>
  <c r="B518" i="1"/>
  <c r="O518" i="1" s="1"/>
  <c r="B519" i="1"/>
  <c r="O519" i="1"/>
  <c r="B520" i="1"/>
  <c r="O520" i="1" s="1"/>
  <c r="B521" i="1"/>
  <c r="O521" i="1" s="1"/>
  <c r="B522" i="1"/>
  <c r="O522" i="1" s="1"/>
  <c r="B523" i="1"/>
  <c r="O523" i="1" s="1"/>
  <c r="B524" i="1"/>
  <c r="O524" i="1" s="1"/>
  <c r="B525" i="1"/>
  <c r="O525" i="1" s="1"/>
  <c r="B526" i="1"/>
  <c r="O526" i="1" s="1"/>
  <c r="B527" i="1"/>
  <c r="O527" i="1" s="1"/>
  <c r="B528" i="1"/>
  <c r="O528" i="1" s="1"/>
  <c r="B529" i="1"/>
  <c r="O529" i="1" s="1"/>
  <c r="B530" i="1"/>
  <c r="O530" i="1" s="1"/>
  <c r="B531" i="1"/>
  <c r="O531" i="1" s="1"/>
  <c r="B532" i="1"/>
  <c r="O532" i="1" s="1"/>
  <c r="B533" i="1"/>
  <c r="O533" i="1" s="1"/>
  <c r="B534" i="1"/>
  <c r="O534" i="1" s="1"/>
  <c r="B535" i="1"/>
  <c r="O535" i="1" s="1"/>
  <c r="B536" i="1"/>
  <c r="O536" i="1" s="1"/>
  <c r="B537" i="1"/>
  <c r="O537" i="1" s="1"/>
  <c r="B538" i="1"/>
  <c r="O538" i="1" s="1"/>
  <c r="B539" i="1"/>
  <c r="O539" i="1" s="1"/>
  <c r="B541" i="1"/>
  <c r="O541" i="1" s="1"/>
  <c r="B542" i="1"/>
  <c r="O542" i="1" s="1"/>
  <c r="B543" i="1"/>
  <c r="O543" i="1" s="1"/>
  <c r="B544" i="1"/>
  <c r="O544" i="1" s="1"/>
  <c r="B545" i="1"/>
  <c r="O545" i="1" s="1"/>
  <c r="B547" i="1"/>
  <c r="O547" i="1" s="1"/>
  <c r="B548" i="1"/>
  <c r="O548" i="1" s="1"/>
  <c r="B549" i="1"/>
  <c r="O549" i="1" s="1"/>
  <c r="B550" i="1"/>
  <c r="O550" i="1" s="1"/>
  <c r="B551" i="1"/>
  <c r="O551" i="1" s="1"/>
  <c r="B552" i="1"/>
  <c r="O552" i="1" s="1"/>
  <c r="B553" i="1"/>
  <c r="O553" i="1" s="1"/>
  <c r="B554" i="1"/>
  <c r="O554" i="1" s="1"/>
  <c r="B555" i="1"/>
  <c r="O555" i="1" s="1"/>
  <c r="B556" i="1"/>
  <c r="O556" i="1" s="1"/>
  <c r="B557" i="1"/>
  <c r="O557" i="1" s="1"/>
  <c r="B558" i="1"/>
  <c r="O558" i="1" s="1"/>
  <c r="B559" i="1"/>
  <c r="O559" i="1" s="1"/>
  <c r="B560" i="1"/>
  <c r="O560" i="1" s="1"/>
  <c r="B561" i="1"/>
  <c r="O561" i="1" s="1"/>
  <c r="B562" i="1"/>
  <c r="O562" i="1" s="1"/>
  <c r="B563" i="1"/>
  <c r="O563" i="1" s="1"/>
  <c r="B564" i="1"/>
  <c r="O564" i="1" s="1"/>
  <c r="B565" i="1"/>
  <c r="O565" i="1" s="1"/>
  <c r="B566" i="1"/>
  <c r="O566" i="1" s="1"/>
  <c r="B567" i="1"/>
  <c r="O567" i="1" s="1"/>
  <c r="B568" i="1"/>
  <c r="O568" i="1" s="1"/>
  <c r="B569" i="1"/>
  <c r="O569" i="1" s="1"/>
  <c r="B570" i="1"/>
  <c r="O570" i="1" s="1"/>
  <c r="B571" i="1"/>
  <c r="O571" i="1" s="1"/>
  <c r="B572" i="1"/>
  <c r="O572" i="1" s="1"/>
  <c r="B573" i="1"/>
  <c r="O573" i="1" s="1"/>
  <c r="B574" i="1"/>
  <c r="O574" i="1" s="1"/>
  <c r="B575" i="1"/>
  <c r="O575" i="1" s="1"/>
  <c r="B576" i="1"/>
  <c r="O576" i="1" s="1"/>
  <c r="B577" i="1"/>
  <c r="O577" i="1" s="1"/>
  <c r="B578" i="1"/>
  <c r="O578" i="1" s="1"/>
  <c r="B579" i="1"/>
  <c r="O579" i="1" s="1"/>
  <c r="B580" i="1"/>
  <c r="O580" i="1" s="1"/>
  <c r="B581" i="1"/>
  <c r="O581" i="1" s="1"/>
  <c r="B582" i="1"/>
  <c r="O582" i="1" s="1"/>
  <c r="B583" i="1"/>
  <c r="O583" i="1" s="1"/>
  <c r="B584" i="1"/>
  <c r="O584" i="1" s="1"/>
  <c r="B585" i="1"/>
  <c r="O585" i="1" s="1"/>
  <c r="B586" i="1"/>
  <c r="O586" i="1" s="1"/>
  <c r="B587" i="1"/>
  <c r="O587" i="1" s="1"/>
  <c r="B588" i="1"/>
  <c r="O588" i="1" s="1"/>
  <c r="B589" i="1"/>
  <c r="O589" i="1" s="1"/>
  <c r="B590" i="1"/>
  <c r="O590" i="1" s="1"/>
  <c r="B591" i="1"/>
  <c r="O591" i="1" s="1"/>
  <c r="B592" i="1"/>
  <c r="O592" i="1" s="1"/>
  <c r="B593" i="1"/>
  <c r="O593" i="1" s="1"/>
  <c r="B594" i="1"/>
  <c r="O594" i="1" s="1"/>
  <c r="B595" i="1"/>
  <c r="O595" i="1" s="1"/>
  <c r="B596" i="1"/>
  <c r="O596" i="1" s="1"/>
  <c r="B597" i="1"/>
  <c r="O597" i="1" s="1"/>
  <c r="B598" i="1"/>
  <c r="O598" i="1" s="1"/>
  <c r="B599" i="1"/>
  <c r="O599" i="1" s="1"/>
  <c r="B600" i="1"/>
  <c r="O600" i="1" s="1"/>
  <c r="B601" i="1"/>
  <c r="O601" i="1" s="1"/>
  <c r="B602" i="1"/>
  <c r="O602" i="1" s="1"/>
  <c r="B603" i="1"/>
  <c r="O603" i="1" s="1"/>
  <c r="B604" i="1"/>
  <c r="O604" i="1" s="1"/>
  <c r="B605" i="1"/>
  <c r="O605" i="1" s="1"/>
  <c r="B606" i="1"/>
  <c r="O606" i="1" s="1"/>
  <c r="B607" i="1"/>
  <c r="O607" i="1" s="1"/>
  <c r="B608" i="1"/>
  <c r="O608" i="1" s="1"/>
  <c r="B609" i="1"/>
  <c r="O609" i="1" s="1"/>
  <c r="B610" i="1"/>
  <c r="O610" i="1" s="1"/>
  <c r="B611" i="1"/>
  <c r="O611" i="1" s="1"/>
  <c r="B612" i="1"/>
  <c r="O612" i="1" s="1"/>
  <c r="B613" i="1"/>
  <c r="O613" i="1" s="1"/>
  <c r="B614" i="1"/>
  <c r="O614" i="1" s="1"/>
  <c r="B615" i="1"/>
  <c r="O615" i="1" s="1"/>
  <c r="B616" i="1"/>
  <c r="O616" i="1" s="1"/>
  <c r="B617" i="1"/>
  <c r="O617" i="1" s="1"/>
  <c r="B618" i="1"/>
  <c r="O618" i="1" s="1"/>
  <c r="B619" i="1"/>
  <c r="O619" i="1" s="1"/>
  <c r="B620" i="1"/>
  <c r="O620" i="1" s="1"/>
  <c r="B621" i="1"/>
  <c r="O621" i="1" s="1"/>
  <c r="B622" i="1"/>
  <c r="O622" i="1" s="1"/>
  <c r="B623" i="1"/>
  <c r="O623" i="1" s="1"/>
  <c r="B624" i="1"/>
  <c r="O624" i="1" s="1"/>
  <c r="B625" i="1"/>
  <c r="O625" i="1" s="1"/>
  <c r="B626" i="1"/>
  <c r="O626" i="1" s="1"/>
  <c r="B627" i="1"/>
  <c r="O627" i="1" s="1"/>
  <c r="B628" i="1"/>
  <c r="O628" i="1" s="1"/>
  <c r="B629" i="1"/>
  <c r="O629" i="1" s="1"/>
  <c r="B630" i="1"/>
  <c r="O630" i="1" s="1"/>
  <c r="B631" i="1"/>
  <c r="O631" i="1" s="1"/>
  <c r="B632" i="1"/>
  <c r="O632" i="1" s="1"/>
  <c r="B633" i="1"/>
  <c r="O633" i="1" s="1"/>
  <c r="B634" i="1"/>
  <c r="O634" i="1" s="1"/>
  <c r="B635" i="1"/>
  <c r="O635" i="1" s="1"/>
  <c r="B636" i="1"/>
  <c r="O636" i="1" s="1"/>
  <c r="B637" i="1"/>
  <c r="O637" i="1" s="1"/>
  <c r="B638" i="1"/>
  <c r="O638" i="1" s="1"/>
  <c r="B639" i="1"/>
  <c r="O639" i="1" s="1"/>
  <c r="B640" i="1"/>
  <c r="O640" i="1" s="1"/>
  <c r="B641" i="1"/>
  <c r="O641" i="1" s="1"/>
  <c r="B642" i="1"/>
  <c r="O642" i="1" s="1"/>
  <c r="B643" i="1"/>
  <c r="O643" i="1" s="1"/>
  <c r="B644" i="1"/>
  <c r="O644" i="1" s="1"/>
  <c r="B645" i="1"/>
  <c r="O645" i="1" s="1"/>
  <c r="B646" i="1"/>
  <c r="O646" i="1" s="1"/>
  <c r="B648" i="1"/>
  <c r="O648" i="1" s="1"/>
  <c r="B649" i="1"/>
  <c r="O649" i="1" s="1"/>
  <c r="B650" i="1"/>
  <c r="O650" i="1" s="1"/>
  <c r="B651" i="1"/>
  <c r="O651" i="1" s="1"/>
  <c r="B652" i="1"/>
  <c r="O652" i="1" s="1"/>
  <c r="B653" i="1"/>
  <c r="O653" i="1" s="1"/>
  <c r="B654" i="1"/>
  <c r="O654" i="1" s="1"/>
  <c r="B655" i="1"/>
  <c r="O655" i="1" s="1"/>
  <c r="B656" i="1"/>
  <c r="O656" i="1" s="1"/>
  <c r="B657" i="1"/>
  <c r="O657" i="1" s="1"/>
  <c r="B658" i="1"/>
  <c r="O658" i="1" s="1"/>
  <c r="B659" i="1"/>
  <c r="O659" i="1" s="1"/>
  <c r="B660" i="1"/>
  <c r="O660" i="1" s="1"/>
  <c r="B661" i="1"/>
  <c r="O661" i="1" s="1"/>
  <c r="B662" i="1"/>
  <c r="O662" i="1" s="1"/>
  <c r="B663" i="1"/>
  <c r="O663" i="1" s="1"/>
  <c r="B664" i="1"/>
  <c r="O664" i="1" s="1"/>
  <c r="B665" i="1"/>
  <c r="O665" i="1" s="1"/>
  <c r="B666" i="1"/>
  <c r="O666" i="1" s="1"/>
  <c r="B667" i="1"/>
  <c r="O667" i="1" s="1"/>
  <c r="B668" i="1"/>
  <c r="O668" i="1" s="1"/>
  <c r="B669" i="1"/>
  <c r="O669" i="1" s="1"/>
  <c r="B670" i="1"/>
  <c r="O670" i="1" s="1"/>
  <c r="B671" i="1"/>
  <c r="O671" i="1" s="1"/>
  <c r="B672" i="1"/>
  <c r="O672" i="1" s="1"/>
  <c r="B673" i="1"/>
  <c r="O673" i="1" s="1"/>
  <c r="B674" i="1"/>
  <c r="O674" i="1" s="1"/>
  <c r="B675" i="1"/>
  <c r="O675" i="1" s="1"/>
  <c r="B676" i="1"/>
  <c r="O676" i="1" s="1"/>
  <c r="B677" i="1"/>
  <c r="O677" i="1" s="1"/>
  <c r="B678" i="1"/>
  <c r="O678" i="1" s="1"/>
  <c r="B679" i="1"/>
  <c r="O679" i="1" s="1"/>
  <c r="B680" i="1"/>
  <c r="O680" i="1" s="1"/>
  <c r="B681" i="1"/>
  <c r="O681" i="1" s="1"/>
  <c r="B682" i="1"/>
  <c r="O682" i="1" s="1"/>
  <c r="B683" i="1"/>
  <c r="O683" i="1" s="1"/>
  <c r="B684" i="1"/>
  <c r="O684" i="1" s="1"/>
  <c r="B686" i="1"/>
  <c r="O686" i="1" s="1"/>
  <c r="B687" i="1"/>
  <c r="O687" i="1" s="1"/>
  <c r="B688" i="1"/>
  <c r="O688" i="1" s="1"/>
  <c r="B689" i="1"/>
  <c r="O689" i="1" s="1"/>
  <c r="B690" i="1"/>
  <c r="O690" i="1" s="1"/>
  <c r="B691" i="1"/>
  <c r="O691" i="1" s="1"/>
  <c r="B692" i="1"/>
  <c r="O692" i="1" s="1"/>
  <c r="B693" i="1"/>
  <c r="O693" i="1" s="1"/>
  <c r="B694" i="1"/>
  <c r="O694" i="1" s="1"/>
  <c r="B695" i="1"/>
  <c r="O695" i="1" s="1"/>
  <c r="B696" i="1"/>
  <c r="O696" i="1" s="1"/>
  <c r="B697" i="1"/>
  <c r="O697" i="1" s="1"/>
  <c r="B698" i="1"/>
  <c r="O698" i="1" s="1"/>
  <c r="B699" i="1"/>
  <c r="O699" i="1" s="1"/>
  <c r="B700" i="1"/>
  <c r="O700" i="1" s="1"/>
  <c r="B701" i="1"/>
  <c r="O701" i="1" s="1"/>
  <c r="B702" i="1"/>
  <c r="O702" i="1" s="1"/>
  <c r="B703" i="1"/>
  <c r="O703" i="1" s="1"/>
  <c r="B704" i="1"/>
  <c r="O704" i="1" s="1"/>
  <c r="B705" i="1"/>
  <c r="O705" i="1" s="1"/>
  <c r="B706" i="1"/>
  <c r="O706" i="1" s="1"/>
  <c r="B707" i="1"/>
  <c r="O707" i="1" s="1"/>
  <c r="B708" i="1"/>
  <c r="O708" i="1" s="1"/>
  <c r="B709" i="1"/>
  <c r="O709" i="1" s="1"/>
  <c r="B710" i="1"/>
  <c r="O710" i="1" s="1"/>
  <c r="B711" i="1"/>
  <c r="O711" i="1" s="1"/>
  <c r="B712" i="1"/>
  <c r="O712" i="1" s="1"/>
  <c r="B713" i="1"/>
  <c r="O713" i="1" s="1"/>
  <c r="B714" i="1"/>
  <c r="O714" i="1" s="1"/>
  <c r="B715" i="1"/>
  <c r="O715" i="1" s="1"/>
  <c r="B716" i="1"/>
  <c r="O716" i="1" s="1"/>
  <c r="B717" i="1"/>
  <c r="O717" i="1" s="1"/>
  <c r="B718" i="1"/>
  <c r="O718" i="1" s="1"/>
  <c r="B719" i="1"/>
  <c r="O719" i="1" s="1"/>
  <c r="B720" i="1"/>
  <c r="O720" i="1" s="1"/>
  <c r="B721" i="1"/>
  <c r="O721" i="1" s="1"/>
  <c r="B722" i="1"/>
  <c r="O722" i="1" s="1"/>
  <c r="B723" i="1"/>
  <c r="O723" i="1" s="1"/>
  <c r="B724" i="1"/>
  <c r="O724" i="1" s="1"/>
  <c r="B725" i="1"/>
  <c r="O725" i="1" s="1"/>
  <c r="B726" i="1"/>
  <c r="O726" i="1" s="1"/>
  <c r="B727" i="1"/>
  <c r="O727" i="1" s="1"/>
  <c r="B728" i="1"/>
  <c r="O728" i="1" s="1"/>
  <c r="B729" i="1"/>
  <c r="O729" i="1" s="1"/>
  <c r="B730" i="1"/>
  <c r="O730" i="1" s="1"/>
  <c r="B731" i="1"/>
  <c r="O731" i="1" s="1"/>
  <c r="B732" i="1"/>
  <c r="O732" i="1" s="1"/>
  <c r="B733" i="1"/>
  <c r="O733" i="1" s="1"/>
  <c r="B734" i="1"/>
  <c r="O734" i="1" s="1"/>
  <c r="B735" i="1"/>
  <c r="O735" i="1" s="1"/>
  <c r="B736" i="1"/>
  <c r="O736" i="1" s="1"/>
  <c r="B737" i="1"/>
  <c r="O737" i="1" s="1"/>
  <c r="B738" i="1"/>
  <c r="O738" i="1" s="1"/>
  <c r="B739" i="1"/>
  <c r="O739" i="1" s="1"/>
  <c r="B740" i="1"/>
  <c r="O740" i="1" s="1"/>
  <c r="B741" i="1"/>
  <c r="O741" i="1" s="1"/>
  <c r="B742" i="1"/>
  <c r="O742" i="1" s="1"/>
  <c r="B743" i="1"/>
  <c r="O743" i="1" s="1"/>
  <c r="B744" i="1"/>
  <c r="O744" i="1" s="1"/>
  <c r="B745" i="1"/>
  <c r="O745" i="1" s="1"/>
  <c r="B746" i="1"/>
  <c r="O746" i="1" s="1"/>
  <c r="B747" i="1"/>
  <c r="O747" i="1" s="1"/>
  <c r="B748" i="1"/>
  <c r="O748" i="1" s="1"/>
  <c r="B749" i="1"/>
  <c r="O749" i="1" s="1"/>
  <c r="B750" i="1"/>
  <c r="O750" i="1" s="1"/>
  <c r="B751" i="1"/>
  <c r="O751" i="1" s="1"/>
  <c r="B752" i="1"/>
  <c r="O752" i="1" s="1"/>
  <c r="B753" i="1"/>
  <c r="O753" i="1" s="1"/>
  <c r="B754" i="1"/>
  <c r="O754" i="1" s="1"/>
  <c r="B755" i="1"/>
  <c r="O755" i="1" s="1"/>
  <c r="B757" i="1"/>
  <c r="O757" i="1" s="1"/>
  <c r="B758" i="1"/>
  <c r="O758" i="1" s="1"/>
  <c r="B759" i="1"/>
  <c r="O759" i="1" s="1"/>
  <c r="B760" i="1"/>
  <c r="O760" i="1" s="1"/>
  <c r="B761" i="1"/>
  <c r="O761" i="1" s="1"/>
  <c r="B762" i="1"/>
  <c r="O762" i="1" s="1"/>
  <c r="B763" i="1"/>
  <c r="O763" i="1" s="1"/>
  <c r="B764" i="1"/>
  <c r="O764" i="1" s="1"/>
  <c r="B765" i="1"/>
  <c r="O765" i="1" s="1"/>
  <c r="B766" i="1"/>
  <c r="O766" i="1" s="1"/>
  <c r="B767" i="1"/>
  <c r="O767" i="1" s="1"/>
  <c r="B768" i="1"/>
  <c r="O768" i="1" s="1"/>
  <c r="B769" i="1"/>
  <c r="O769" i="1" s="1"/>
  <c r="B770" i="1"/>
  <c r="O770" i="1" s="1"/>
  <c r="B771" i="1"/>
  <c r="O771" i="1" s="1"/>
  <c r="B772" i="1"/>
  <c r="O772" i="1" s="1"/>
  <c r="B773" i="1"/>
  <c r="O773" i="1" s="1"/>
  <c r="B774" i="1"/>
  <c r="O774" i="1" s="1"/>
  <c r="B775" i="1"/>
  <c r="O775" i="1" s="1"/>
  <c r="B776" i="1"/>
  <c r="O776" i="1" s="1"/>
  <c r="B777" i="1"/>
  <c r="O777" i="1" s="1"/>
  <c r="B778" i="1"/>
  <c r="O778" i="1" s="1"/>
  <c r="B779" i="1"/>
  <c r="O779" i="1" s="1"/>
  <c r="B780" i="1"/>
  <c r="O780" i="1" s="1"/>
  <c r="B781" i="1"/>
  <c r="O781" i="1" s="1"/>
  <c r="B782" i="1"/>
  <c r="O782" i="1" s="1"/>
  <c r="B783" i="1"/>
  <c r="O783" i="1" s="1"/>
  <c r="B784" i="1"/>
  <c r="O784" i="1" s="1"/>
  <c r="B785" i="1"/>
  <c r="O785" i="1" s="1"/>
  <c r="B786" i="1"/>
  <c r="O786" i="1" s="1"/>
  <c r="B787" i="1"/>
  <c r="O787" i="1" s="1"/>
  <c r="B788" i="1"/>
  <c r="O788" i="1" s="1"/>
  <c r="B789" i="1"/>
  <c r="O789" i="1" s="1"/>
  <c r="B790" i="1"/>
  <c r="O790" i="1" s="1"/>
  <c r="B791" i="1"/>
  <c r="O791" i="1" s="1"/>
  <c r="B792" i="1"/>
  <c r="O792" i="1" s="1"/>
  <c r="B793" i="1"/>
  <c r="O793" i="1" s="1"/>
  <c r="B794" i="1"/>
  <c r="O794" i="1" s="1"/>
  <c r="B795" i="1"/>
  <c r="O795" i="1" s="1"/>
  <c r="B796" i="1"/>
  <c r="O796" i="1" s="1"/>
  <c r="B797" i="1"/>
  <c r="O797" i="1" s="1"/>
  <c r="B798" i="1"/>
  <c r="O798" i="1" s="1"/>
  <c r="B799" i="1"/>
  <c r="O799" i="1" s="1"/>
  <c r="B800" i="1"/>
  <c r="O800" i="1" s="1"/>
  <c r="B801" i="1"/>
  <c r="O801" i="1" s="1"/>
  <c r="B802" i="1"/>
  <c r="O802" i="1" s="1"/>
  <c r="B803" i="1"/>
  <c r="O803" i="1" s="1"/>
  <c r="B804" i="1"/>
  <c r="O804" i="1" s="1"/>
  <c r="B805" i="1"/>
  <c r="O805" i="1" s="1"/>
  <c r="B806" i="1"/>
  <c r="O806" i="1" s="1"/>
  <c r="B807" i="1"/>
  <c r="O807" i="1" s="1"/>
  <c r="B808" i="1"/>
  <c r="O808" i="1" s="1"/>
  <c r="B809" i="1"/>
  <c r="O809" i="1" s="1"/>
  <c r="B810" i="1"/>
  <c r="O810" i="1" s="1"/>
  <c r="B811" i="1"/>
  <c r="O811" i="1" s="1"/>
  <c r="B812" i="1"/>
  <c r="O812" i="1" s="1"/>
  <c r="B813" i="1"/>
  <c r="O813" i="1" s="1"/>
  <c r="B814" i="1"/>
  <c r="O814" i="1" s="1"/>
  <c r="B815" i="1"/>
  <c r="O815" i="1" s="1"/>
  <c r="B816" i="1"/>
  <c r="O816" i="1" s="1"/>
  <c r="B817" i="1"/>
  <c r="O817" i="1" s="1"/>
  <c r="B818" i="1"/>
  <c r="O818" i="1" s="1"/>
  <c r="B819" i="1"/>
  <c r="O819" i="1" s="1"/>
  <c r="B820" i="1"/>
  <c r="O820" i="1" s="1"/>
  <c r="B821" i="1"/>
  <c r="O821" i="1" s="1"/>
  <c r="B822" i="1"/>
  <c r="O822" i="1" s="1"/>
  <c r="B823" i="1"/>
  <c r="O823" i="1" s="1"/>
  <c r="B824" i="1"/>
  <c r="O824" i="1" s="1"/>
  <c r="B825" i="1"/>
  <c r="O825" i="1" s="1"/>
  <c r="B826" i="1"/>
  <c r="O826" i="1" s="1"/>
  <c r="B827" i="1"/>
  <c r="O827" i="1" s="1"/>
  <c r="B828" i="1"/>
  <c r="O828" i="1" s="1"/>
  <c r="B829" i="1"/>
  <c r="O829" i="1" s="1"/>
  <c r="B830" i="1"/>
  <c r="O830" i="1" s="1"/>
  <c r="B831" i="1"/>
  <c r="O831" i="1" s="1"/>
  <c r="B832" i="1"/>
  <c r="O832" i="1" s="1"/>
  <c r="B833" i="1"/>
  <c r="O833" i="1" s="1"/>
  <c r="B834" i="1"/>
  <c r="O834" i="1" s="1"/>
  <c r="B835" i="1"/>
  <c r="O835" i="1" s="1"/>
  <c r="B836" i="1"/>
  <c r="O836" i="1" s="1"/>
  <c r="B837" i="1"/>
  <c r="O837" i="1" s="1"/>
  <c r="B838" i="1"/>
  <c r="O838" i="1" s="1"/>
  <c r="B839" i="1"/>
  <c r="O839" i="1" s="1"/>
  <c r="B855" i="1"/>
  <c r="O855" i="1" s="1"/>
  <c r="B856" i="1"/>
  <c r="O856" i="1" s="1"/>
  <c r="B857" i="1"/>
  <c r="O857" i="1" s="1"/>
  <c r="B858" i="1"/>
  <c r="O858" i="1" s="1"/>
  <c r="B859" i="1"/>
  <c r="O859" i="1" s="1"/>
  <c r="B860" i="1"/>
  <c r="O860" i="1" s="1"/>
  <c r="B861" i="1"/>
  <c r="O861" i="1" s="1"/>
  <c r="B862" i="1"/>
  <c r="O862" i="1" s="1"/>
  <c r="B863" i="1"/>
  <c r="O863" i="1" s="1"/>
  <c r="B864" i="1"/>
  <c r="O864" i="1" s="1"/>
  <c r="B865" i="1"/>
  <c r="O865" i="1" s="1"/>
  <c r="B866" i="1"/>
  <c r="O866" i="1" s="1"/>
  <c r="B867" i="1"/>
  <c r="O867" i="1" s="1"/>
  <c r="B868" i="1"/>
  <c r="O868" i="1" s="1"/>
  <c r="B869" i="1"/>
  <c r="O869" i="1" s="1"/>
  <c r="B870" i="1"/>
  <c r="O870" i="1" s="1"/>
  <c r="B871" i="1"/>
  <c r="O871" i="1" s="1"/>
  <c r="B872" i="1"/>
  <c r="O872" i="1" s="1"/>
  <c r="B873" i="1"/>
  <c r="O873" i="1" s="1"/>
  <c r="B874" i="1"/>
  <c r="O874" i="1" s="1"/>
  <c r="B875" i="1"/>
  <c r="O875" i="1"/>
  <c r="B876" i="1"/>
  <c r="O876" i="1" s="1"/>
  <c r="B877" i="1"/>
  <c r="O877" i="1"/>
  <c r="B879" i="1"/>
  <c r="O879" i="1" s="1"/>
  <c r="B880" i="1"/>
  <c r="O880" i="1"/>
  <c r="B881" i="1"/>
  <c r="O881" i="1" s="1"/>
  <c r="B882" i="1"/>
  <c r="O882" i="1" s="1"/>
  <c r="B883" i="1"/>
  <c r="O883" i="1" s="1"/>
  <c r="B884" i="1"/>
  <c r="O884" i="1"/>
  <c r="B885" i="1"/>
  <c r="O885" i="1" s="1"/>
  <c r="B886" i="1"/>
  <c r="O886" i="1"/>
  <c r="B887" i="1"/>
  <c r="O887" i="1" s="1"/>
  <c r="B888" i="1"/>
  <c r="O888" i="1"/>
  <c r="B889" i="1"/>
  <c r="O889" i="1" s="1"/>
  <c r="B890" i="1"/>
  <c r="O890" i="1" s="1"/>
  <c r="B891" i="1"/>
  <c r="O891" i="1" s="1"/>
  <c r="B892" i="1"/>
  <c r="O892" i="1"/>
  <c r="B893" i="1"/>
  <c r="O893" i="1" s="1"/>
  <c r="B894" i="1"/>
  <c r="O894" i="1"/>
  <c r="B895" i="1"/>
  <c r="O895" i="1" s="1"/>
  <c r="B896" i="1"/>
  <c r="O896" i="1"/>
  <c r="B897" i="1"/>
  <c r="O897" i="1" s="1"/>
  <c r="B898" i="1"/>
  <c r="O898" i="1" s="1"/>
  <c r="B899" i="1"/>
  <c r="O899" i="1" s="1"/>
  <c r="B900" i="1"/>
  <c r="O900" i="1"/>
  <c r="B901" i="1"/>
  <c r="O901" i="1" s="1"/>
  <c r="B902" i="1"/>
  <c r="O902" i="1"/>
  <c r="B903" i="1"/>
  <c r="O903" i="1" s="1"/>
  <c r="B904" i="1"/>
  <c r="O904" i="1"/>
  <c r="B905" i="1"/>
  <c r="O905" i="1" s="1"/>
  <c r="B906" i="1"/>
  <c r="O906" i="1" s="1"/>
  <c r="B907" i="1"/>
  <c r="O907" i="1" s="1"/>
  <c r="B908" i="1"/>
  <c r="O908" i="1"/>
  <c r="B909" i="1"/>
  <c r="O909" i="1" s="1"/>
  <c r="B910" i="1"/>
  <c r="O910" i="1" s="1"/>
  <c r="B911" i="1"/>
  <c r="O911" i="1" s="1"/>
  <c r="B912" i="1"/>
  <c r="O912" i="1"/>
  <c r="B913" i="1"/>
  <c r="O913" i="1" s="1"/>
  <c r="B914" i="1"/>
  <c r="O914" i="1" s="1"/>
  <c r="B915" i="1"/>
  <c r="O915" i="1" s="1"/>
  <c r="B916" i="1"/>
  <c r="O916" i="1"/>
  <c r="B917" i="1"/>
  <c r="O917" i="1" s="1"/>
  <c r="B918" i="1"/>
  <c r="O918" i="1" s="1"/>
  <c r="B919" i="1"/>
  <c r="O919" i="1" s="1"/>
  <c r="B920" i="1"/>
  <c r="O920" i="1"/>
  <c r="B921" i="1"/>
  <c r="O921" i="1" s="1"/>
  <c r="B922" i="1"/>
  <c r="O922" i="1" s="1"/>
  <c r="B923" i="1"/>
  <c r="O923" i="1" s="1"/>
  <c r="B924" i="1"/>
  <c r="O924" i="1"/>
  <c r="B925" i="1"/>
  <c r="O925" i="1" s="1"/>
  <c r="B926" i="1"/>
  <c r="O926" i="1" s="1"/>
  <c r="B927" i="1"/>
  <c r="O927" i="1" s="1"/>
  <c r="B928" i="1"/>
  <c r="O928" i="1"/>
  <c r="B929" i="1"/>
  <c r="O929" i="1" s="1"/>
  <c r="B930" i="1"/>
  <c r="O930" i="1" s="1"/>
  <c r="B931" i="1"/>
  <c r="O931" i="1" s="1"/>
  <c r="B932" i="1"/>
  <c r="O932" i="1"/>
  <c r="B933" i="1"/>
  <c r="O933" i="1" s="1"/>
  <c r="B934" i="1"/>
  <c r="O934" i="1" s="1"/>
  <c r="B935" i="1"/>
  <c r="O935" i="1" s="1"/>
  <c r="B936" i="1"/>
  <c r="O936" i="1"/>
  <c r="B937" i="1"/>
  <c r="O937" i="1" s="1"/>
  <c r="B938" i="1"/>
  <c r="O938" i="1" s="1"/>
  <c r="B939" i="1"/>
  <c r="O939" i="1" s="1"/>
  <c r="B940" i="1"/>
  <c r="O940" i="1"/>
  <c r="B941" i="1"/>
  <c r="O941" i="1" s="1"/>
  <c r="B942" i="1"/>
  <c r="O942" i="1" s="1"/>
  <c r="B943" i="1"/>
  <c r="O943" i="1" s="1"/>
  <c r="B944" i="1"/>
  <c r="O944" i="1"/>
  <c r="B945" i="1"/>
  <c r="O945" i="1" s="1"/>
  <c r="B946" i="1"/>
  <c r="O946" i="1" s="1"/>
  <c r="B947" i="1"/>
  <c r="O947" i="1" s="1"/>
  <c r="B948" i="1"/>
  <c r="O948" i="1"/>
  <c r="B949" i="1"/>
  <c r="O949" i="1" s="1"/>
  <c r="B950" i="1"/>
  <c r="O950" i="1" s="1"/>
  <c r="B951" i="1"/>
  <c r="O951" i="1" s="1"/>
  <c r="B952" i="1"/>
  <c r="O952" i="1"/>
  <c r="B953" i="1"/>
  <c r="O953" i="1" s="1"/>
  <c r="B954" i="1"/>
  <c r="O954" i="1" s="1"/>
  <c r="B955" i="1"/>
  <c r="O955" i="1" s="1"/>
  <c r="B956" i="1"/>
  <c r="O956" i="1"/>
  <c r="B957" i="1"/>
  <c r="O957" i="1" s="1"/>
  <c r="B958" i="1"/>
  <c r="O958" i="1" s="1"/>
  <c r="B959" i="1"/>
  <c r="O959" i="1" s="1"/>
  <c r="B960" i="1"/>
  <c r="O960" i="1"/>
  <c r="B961" i="1"/>
  <c r="O961" i="1" s="1"/>
  <c r="B962" i="1"/>
  <c r="O962" i="1" s="1"/>
  <c r="B963" i="1"/>
  <c r="O963" i="1" s="1"/>
  <c r="B964" i="1"/>
  <c r="O964" i="1"/>
  <c r="B965" i="1"/>
  <c r="O965" i="1" s="1"/>
  <c r="B966" i="1"/>
  <c r="O966" i="1" s="1"/>
  <c r="B967" i="1"/>
  <c r="O967" i="1" s="1"/>
  <c r="B968" i="1"/>
  <c r="O968" i="1"/>
  <c r="B969" i="1"/>
  <c r="O969" i="1" s="1"/>
  <c r="B970" i="1"/>
  <c r="O970" i="1" s="1"/>
  <c r="B971" i="1"/>
  <c r="O971" i="1" s="1"/>
  <c r="B972" i="1"/>
  <c r="O972" i="1"/>
  <c r="B973" i="1"/>
  <c r="O973" i="1" s="1"/>
  <c r="B974" i="1"/>
  <c r="O974" i="1" s="1"/>
  <c r="B975" i="1"/>
  <c r="O975" i="1" s="1"/>
  <c r="B976" i="1"/>
  <c r="O976" i="1"/>
  <c r="B977" i="1"/>
  <c r="O977" i="1" s="1"/>
  <c r="B978" i="1"/>
  <c r="O978" i="1" s="1"/>
  <c r="B979" i="1"/>
  <c r="O979" i="1" s="1"/>
  <c r="B980" i="1"/>
  <c r="O980" i="1"/>
  <c r="B981" i="1"/>
  <c r="O981" i="1" s="1"/>
  <c r="B982" i="1"/>
  <c r="O982" i="1" s="1"/>
  <c r="B983" i="1"/>
  <c r="O983" i="1" s="1"/>
  <c r="B984" i="1"/>
  <c r="O984" i="1"/>
  <c r="B985" i="1"/>
  <c r="O985" i="1" s="1"/>
  <c r="B986" i="1"/>
  <c r="O986" i="1" s="1"/>
  <c r="B987" i="1"/>
  <c r="O987" i="1" s="1"/>
  <c r="B988" i="1"/>
  <c r="O988" i="1"/>
  <c r="B989" i="1"/>
  <c r="O989" i="1" s="1"/>
  <c r="B990" i="1"/>
  <c r="O990" i="1" s="1"/>
  <c r="B991" i="1"/>
  <c r="O991" i="1" s="1"/>
  <c r="B992" i="1"/>
  <c r="O992" i="1"/>
  <c r="B993" i="1"/>
  <c r="O993" i="1" s="1"/>
  <c r="B994" i="1"/>
  <c r="O994" i="1" s="1"/>
  <c r="B995" i="1"/>
  <c r="O995" i="1" s="1"/>
  <c r="B996" i="1"/>
  <c r="O996"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B10" i="1"/>
  <c r="O10" i="1"/>
  <c r="B11" i="1"/>
  <c r="O11" i="1"/>
  <c r="B12" i="1"/>
  <c r="O12" i="1"/>
  <c r="B13" i="1"/>
  <c r="O13" i="1"/>
  <c r="B14" i="1"/>
  <c r="O14" i="1"/>
  <c r="B15" i="1"/>
  <c r="O15" i="1"/>
  <c r="B16" i="1"/>
  <c r="O16" i="1"/>
  <c r="B17" i="1"/>
  <c r="O17" i="1"/>
  <c r="B18" i="1"/>
  <c r="O18" i="1"/>
  <c r="B19" i="1"/>
  <c r="O19" i="1" s="1"/>
  <c r="B20" i="1"/>
  <c r="O20" i="1"/>
  <c r="B21" i="1"/>
  <c r="O21" i="1" s="1"/>
  <c r="B22" i="1"/>
  <c r="O22" i="1"/>
  <c r="B23" i="1"/>
  <c r="O23" i="1" s="1"/>
  <c r="B24" i="1"/>
  <c r="O24" i="1"/>
  <c r="B25" i="1"/>
  <c r="O25" i="1" s="1"/>
  <c r="B26" i="1"/>
  <c r="O26" i="1" s="1"/>
  <c r="B27" i="1"/>
  <c r="O27" i="1" s="1"/>
  <c r="B28" i="1"/>
  <c r="O28" i="1" s="1"/>
  <c r="B29" i="1"/>
  <c r="O29" i="1" s="1"/>
  <c r="B30" i="1"/>
  <c r="O30" i="1" s="1"/>
  <c r="B31" i="1"/>
  <c r="O31" i="1" s="1"/>
  <c r="B32" i="1"/>
  <c r="O32" i="1" s="1"/>
  <c r="B33" i="1"/>
  <c r="O33" i="1" s="1"/>
  <c r="B34" i="1"/>
  <c r="O34" i="1" s="1"/>
  <c r="B35" i="1"/>
  <c r="O35" i="1" s="1"/>
  <c r="B36" i="1"/>
  <c r="O36" i="1" s="1"/>
  <c r="B37" i="1"/>
  <c r="O37" i="1" s="1"/>
  <c r="B38" i="1"/>
  <c r="O38" i="1" s="1"/>
  <c r="B39" i="1"/>
  <c r="O39" i="1" s="1"/>
  <c r="B40" i="1"/>
  <c r="O40" i="1" s="1"/>
  <c r="B41" i="1"/>
  <c r="O41" i="1" s="1"/>
  <c r="B42" i="1"/>
  <c r="O42" i="1" s="1"/>
  <c r="B43" i="1"/>
  <c r="O43" i="1" s="1"/>
  <c r="B44" i="1"/>
  <c r="O44" i="1" s="1"/>
  <c r="B45" i="1"/>
  <c r="O45" i="1" s="1"/>
  <c r="C9" i="1"/>
  <c r="B9" i="1"/>
  <c r="O9" i="1"/>
  <c r="O2" i="1"/>
  <c r="O3" i="1"/>
  <c r="O4" i="1"/>
  <c r="O5" i="1"/>
  <c r="O6" i="1"/>
  <c r="B8" i="1"/>
  <c r="O8" i="1" s="1"/>
  <c r="B7" i="1"/>
  <c r="O7" i="1" s="1"/>
  <c r="B11" i="2"/>
  <c r="D11" i="2"/>
  <c r="A10" i="2" l="1"/>
  <c r="A70" i="2"/>
  <c r="A71" i="2" s="1"/>
  <c r="A72" i="2" s="1"/>
  <c r="A17" i="2"/>
  <c r="A51" i="2"/>
  <c r="A65" i="2"/>
  <c r="A54" i="2"/>
  <c r="A44" i="2"/>
  <c r="A60" i="2"/>
  <c r="A18" i="28"/>
  <c r="A31" i="2"/>
  <c r="A62" i="2"/>
  <c r="A42" i="2"/>
  <c r="A39" i="2"/>
  <c r="A19" i="28"/>
  <c r="A20" i="28" s="1"/>
  <c r="A21" i="28" s="1"/>
  <c r="A18" i="25"/>
  <c r="A19" i="25" s="1"/>
  <c r="A20" i="25" s="1"/>
  <c r="A6" i="2"/>
  <c r="A7" i="2" s="1"/>
  <c r="A33" i="31"/>
  <c r="A20" i="31"/>
  <c r="A21" i="31" s="1"/>
  <c r="A24" i="28"/>
  <c r="A67" i="25"/>
  <c r="A68" i="25" s="1"/>
  <c r="A21" i="25"/>
  <c r="A22" i="25" s="1"/>
  <c r="A23" i="25" s="1"/>
  <c r="A24" i="25" s="1"/>
  <c r="A40" i="33"/>
  <c r="A24" i="8"/>
  <c r="A34" i="26"/>
  <c r="A33" i="34"/>
  <c r="A34" i="31"/>
</calcChain>
</file>

<file path=xl/sharedStrings.xml><?xml version="1.0" encoding="utf-8"?>
<sst xmlns="http://schemas.openxmlformats.org/spreadsheetml/2006/main" count="9917" uniqueCount="3070">
  <si>
    <t>Regija</t>
  </si>
  <si>
    <t>Dobna skupina</t>
  </si>
  <si>
    <t>RB</t>
  </si>
  <si>
    <t>Ustanova</t>
  </si>
  <si>
    <t>Mentor</t>
  </si>
  <si>
    <t>Vrijeme</t>
  </si>
  <si>
    <t>Novouključene ustanove</t>
  </si>
  <si>
    <t>Ime i prezime</t>
  </si>
  <si>
    <t>Bodovi ukupno</t>
  </si>
  <si>
    <t>Link na video</t>
  </si>
  <si>
    <t>Suglasnost</t>
  </si>
  <si>
    <t>Napomena</t>
  </si>
  <si>
    <t>Ivona Žic</t>
  </si>
  <si>
    <t>MLAĐI</t>
  </si>
  <si>
    <t>https://vimeo.com/189355230</t>
  </si>
  <si>
    <t>Gordan Nekić</t>
  </si>
  <si>
    <t>DA</t>
  </si>
  <si>
    <t xml:space="preserve">Team: GeniusForMBot </t>
  </si>
  <si>
    <t>Tony Horvat</t>
  </si>
  <si>
    <t>Jacob Ekow Prah</t>
  </si>
  <si>
    <t>https://vimeo.com/189351603</t>
  </si>
  <si>
    <t>Team: XMastersX</t>
  </si>
  <si>
    <t>Gabriel Bajčić</t>
  </si>
  <si>
    <t>https://vimeo.com/189354143</t>
  </si>
  <si>
    <t xml:space="preserve">Team: Mambo </t>
  </si>
  <si>
    <t>Matej Ban</t>
  </si>
  <si>
    <t>Udruga Klub Informatičara Otoka Krka</t>
  </si>
  <si>
    <t>Krk</t>
  </si>
  <si>
    <t>UK. RB</t>
  </si>
  <si>
    <t>RB ustanove u MASTER tablici</t>
  </si>
  <si>
    <t>Filip Slavecki</t>
  </si>
  <si>
    <t>https://vimeo.com/189498163</t>
  </si>
  <si>
    <t>Igor Čeliković</t>
  </si>
  <si>
    <t>Patrik Žajgar</t>
  </si>
  <si>
    <t>https://vimeo.com/189498307</t>
  </si>
  <si>
    <t>Međunarodna osnovna škola Vedri Obzori</t>
  </si>
  <si>
    <t>STARIJI</t>
  </si>
  <si>
    <t>Noa Barić</t>
  </si>
  <si>
    <t>https://vimeo.com/189361843</t>
  </si>
  <si>
    <t>Boris Bolšec</t>
  </si>
  <si>
    <t>Team: X-Men</t>
  </si>
  <si>
    <t>Matija Trstenjak</t>
  </si>
  <si>
    <t>Bruna Marchioli Hajdinec</t>
  </si>
  <si>
    <t>https://vimeo.com/189362923</t>
  </si>
  <si>
    <t>Team: NightOfIce</t>
  </si>
  <si>
    <t>Oriana Međimorec</t>
  </si>
  <si>
    <t>Tara Zahija</t>
  </si>
  <si>
    <t>https://vimeo.com/189365231</t>
  </si>
  <si>
    <t>Team: Mad HaterBot</t>
  </si>
  <si>
    <t>Rea Ivanović</t>
  </si>
  <si>
    <t>O.Š. " Fran Krsto Frankopan" Krk</t>
  </si>
  <si>
    <t>Mak Terbovc</t>
  </si>
  <si>
    <t>https://vimeo.com/189431783</t>
  </si>
  <si>
    <t>Vid Ivanjek</t>
  </si>
  <si>
    <t>Martin Kuhar</t>
  </si>
  <si>
    <t>https://vimeo.com/189432192</t>
  </si>
  <si>
    <t>Tihana Lončarek</t>
  </si>
  <si>
    <t>https://vimeo.com/189432322</t>
  </si>
  <si>
    <t>OŠ Grigora Viteza</t>
  </si>
  <si>
    <t>Božica Glasnović</t>
  </si>
  <si>
    <t>https://vimeo.com/189901306</t>
  </si>
  <si>
    <t>Antonija Copić</t>
  </si>
  <si>
    <t>Sandra Gucić</t>
  </si>
  <si>
    <t>https://vimeo.com/189904097</t>
  </si>
  <si>
    <t>Antonija Berišić</t>
  </si>
  <si>
    <t>https://vimeo.com/189901304</t>
  </si>
  <si>
    <t>Ana Marija Zimaj</t>
  </si>
  <si>
    <t>https://vimeo.com/189901307</t>
  </si>
  <si>
    <t>OŠ Kistanje</t>
  </si>
  <si>
    <t>https://vimeo.com/189508114</t>
  </si>
  <si>
    <t>MARCEL KIPACH KRIŽEVCI</t>
  </si>
  <si>
    <t>https://vimeo.com/189508117</t>
  </si>
  <si>
    <t>https://vimeo.com/189508115</t>
  </si>
  <si>
    <t>https://vimeo.com/189508116</t>
  </si>
  <si>
    <t>Inovatorsko društvo Marcel Kiepach</t>
  </si>
  <si>
    <t>https://vimeo.com/189217210</t>
  </si>
  <si>
    <t>ZAJEDNO</t>
  </si>
  <si>
    <t>https://vimeo.com/189215818</t>
  </si>
  <si>
    <t>https://vimeo.com/189451218</t>
  </si>
  <si>
    <t>https://vimeo.com/189451272</t>
  </si>
  <si>
    <t>https://vimeo.com/189218196</t>
  </si>
  <si>
    <t>DA     NE</t>
  </si>
  <si>
    <t>OŠ Petra Krešimira IV.</t>
  </si>
  <si>
    <t>Luka Vuica</t>
  </si>
  <si>
    <t>https://vimeo.com/188834284</t>
  </si>
  <si>
    <t>Antonia Budanko Brkić</t>
  </si>
  <si>
    <t>Mate Šindija</t>
  </si>
  <si>
    <t>https://vimeo.com/188835283</t>
  </si>
  <si>
    <t>OŠ. Stjepana Radića Bibinje</t>
  </si>
  <si>
    <t>https://vimeo.com/189507789</t>
  </si>
  <si>
    <t>https://vimeo.com/189507790</t>
  </si>
  <si>
    <t>https://vimeo.com/189507787</t>
  </si>
  <si>
    <t>https://vimeo.com/189507783</t>
  </si>
  <si>
    <t>OŠ Vladimir Nazor Križevci</t>
  </si>
  <si>
    <t>Danijel Krišto</t>
  </si>
  <si>
    <t>https://vimeo.com/189119499</t>
  </si>
  <si>
    <t>Vladimir Marinović</t>
  </si>
  <si>
    <t>Petar Mikolčević</t>
  </si>
  <si>
    <t>https://vimeo.com/189120139</t>
  </si>
  <si>
    <t>Karlo Krstić</t>
  </si>
  <si>
    <t>https://vimeo.com/189120252</t>
  </si>
  <si>
    <t>Ivan Katić</t>
  </si>
  <si>
    <t>https://vimeo.com/189120350</t>
  </si>
  <si>
    <t xml:space="preserve">OŠ Vladimira Becića </t>
  </si>
  <si>
    <t>Lea Šobak</t>
  </si>
  <si>
    <t>https://vimeo.com/189352295</t>
  </si>
  <si>
    <t>Lea Bivol</t>
  </si>
  <si>
    <t>https://vimeo.com/189347328</t>
  </si>
  <si>
    <t>Katarina Poslek</t>
  </si>
  <si>
    <t>Lovro Brlobuš</t>
  </si>
  <si>
    <t>https://vimeo.com/189347325</t>
  </si>
  <si>
    <t>Karlo Hrbić</t>
  </si>
  <si>
    <t>https://vimeo.com/189347324</t>
  </si>
  <si>
    <t>Jurica Drempetić</t>
  </si>
  <si>
    <t>https://vimeo.com/189347326</t>
  </si>
  <si>
    <t>Patrik Martinek</t>
  </si>
  <si>
    <t>https://vimeo.com/189347337</t>
  </si>
  <si>
    <t>OŠ  DONJA STUBICA</t>
  </si>
  <si>
    <t>Patrick Hosta</t>
  </si>
  <si>
    <t>https://vimeo.com/189925619</t>
  </si>
  <si>
    <t>Petar Dobrić</t>
  </si>
  <si>
    <t>Vid Berković</t>
  </si>
  <si>
    <t>https://vimeo.com/189925716</t>
  </si>
  <si>
    <t>Nattan Dragičević</t>
  </si>
  <si>
    <t>https://vimeo.com/189925861</t>
  </si>
  <si>
    <t>Vito Frančišković</t>
  </si>
  <si>
    <t>https://vimeo.com/189926053</t>
  </si>
  <si>
    <t>Društvo pedagoga tehničke kulture Zagreba</t>
  </si>
  <si>
    <t>Angelo Bezić</t>
  </si>
  <si>
    <t>https://vimeo.com/groups/414712/videos/189913752</t>
  </si>
  <si>
    <t>Mira Matijašević</t>
  </si>
  <si>
    <t>Tonći Cecić</t>
  </si>
  <si>
    <t>https://vimeo.com/groups/414712/videos/189914168</t>
  </si>
  <si>
    <t>Maja Firizin</t>
  </si>
  <si>
    <t>https://vimeo.com/groups/414712/videos/189914300</t>
  </si>
  <si>
    <t>Mark Antonio Mladina</t>
  </si>
  <si>
    <t>https://vimeo.com/groups/414712/videos/189914518</t>
  </si>
  <si>
    <t>OŠ GROHOTE</t>
  </si>
  <si>
    <t>Filip Hosta</t>
  </si>
  <si>
    <t>https://vimeo.com/189924067</t>
  </si>
  <si>
    <t>Dino Plečko</t>
  </si>
  <si>
    <t>https://vimeo.com/189924766</t>
  </si>
  <si>
    <t>Antonio Martić</t>
  </si>
  <si>
    <t>https://vimeo.com/189925113</t>
  </si>
  <si>
    <t>Lovro Babeli</t>
  </si>
  <si>
    <t>https://vimeo.com/189925243</t>
  </si>
  <si>
    <t>OŠ Julija Klovića</t>
  </si>
  <si>
    <t>Šime Projić</t>
  </si>
  <si>
    <t>https://vimeo.com/189927661</t>
  </si>
  <si>
    <t>Ivana Čerina</t>
  </si>
  <si>
    <t>Ivan Bitunjac</t>
  </si>
  <si>
    <t>https://vimeo.com/189927997</t>
  </si>
  <si>
    <t>Fani Vuleta</t>
  </si>
  <si>
    <t>https://vimeo.com/189928072</t>
  </si>
  <si>
    <t>Leonardo Bitunjac</t>
  </si>
  <si>
    <t>https://vimeo.com/189928151</t>
  </si>
  <si>
    <t>OŠ Kamešnica-Otok</t>
  </si>
  <si>
    <t>Vedran Kurdija</t>
  </si>
  <si>
    <t>https://vimeo.com/189162592</t>
  </si>
  <si>
    <t>Antonio Brkić</t>
  </si>
  <si>
    <t>https://vimeo.com/189164843</t>
  </si>
  <si>
    <t>Tomislav Karamarko</t>
  </si>
  <si>
    <t>https://vimeo.com/189165310</t>
  </si>
  <si>
    <t>Mate Anić</t>
  </si>
  <si>
    <t>https://vimeo.com/189165751</t>
  </si>
  <si>
    <t>Luka Jurjević</t>
  </si>
  <si>
    <t>https://vimeo.com/189166586</t>
  </si>
  <si>
    <t>Sara Vidović</t>
  </si>
  <si>
    <t>https://vimeo.com/189166730</t>
  </si>
  <si>
    <t>Marino Pjetraj</t>
  </si>
  <si>
    <t>https://vimeo.com/189167011</t>
  </si>
  <si>
    <t>OŠ Obrovac</t>
  </si>
  <si>
    <t>Leo Gregurić</t>
  </si>
  <si>
    <t>https://vimeo.com/189183299</t>
  </si>
  <si>
    <t>Žonja, Soucie, Bašić Kantolić</t>
  </si>
  <si>
    <t>Petar Bunjački</t>
  </si>
  <si>
    <t>https://vimeo.com/189183213</t>
  </si>
  <si>
    <t>Karlo Baljak</t>
  </si>
  <si>
    <t>https://vimeo.com/189182694</t>
  </si>
  <si>
    <t>Rina Baljak</t>
  </si>
  <si>
    <t>https://vimeo.com/189182258</t>
  </si>
  <si>
    <t>OŠ Silvija Strahimira Kranjčevića</t>
  </si>
  <si>
    <t>Mateo Kos</t>
  </si>
  <si>
    <t>https://vimeo.com/189917024</t>
  </si>
  <si>
    <t>Sanja Dam</t>
  </si>
  <si>
    <t>Hana Mehdić</t>
  </si>
  <si>
    <t>https://vimeo.com/groups/414712/videos/189919495</t>
  </si>
  <si>
    <t>Mila Kokotović</t>
  </si>
  <si>
    <t>Helena Klinčić</t>
  </si>
  <si>
    <t>https://vimeo.com/189916502</t>
  </si>
  <si>
    <t>Mihaela Pera</t>
  </si>
  <si>
    <t>https://vimeo.com/groups/414712/videos/189919318</t>
  </si>
  <si>
    <t>OŠ Trnsko</t>
  </si>
  <si>
    <t>Toni Kuzma</t>
  </si>
  <si>
    <t>N. Isakagić</t>
  </si>
  <si>
    <t>Vito Stojko</t>
  </si>
  <si>
    <t>Jan Grbac</t>
  </si>
  <si>
    <t>Aleksandar Popov</t>
  </si>
  <si>
    <t>Simon Krbavčić</t>
  </si>
  <si>
    <t>Dominik Krušvar</t>
  </si>
  <si>
    <t>Leo Perčić</t>
  </si>
  <si>
    <t>Vjekoslav Ćurić</t>
  </si>
  <si>
    <t>Hela Zornada</t>
  </si>
  <si>
    <t>OŠ "Vazmoslav Gržalja" Buzet</t>
  </si>
  <si>
    <t>Roko Puljašić</t>
  </si>
  <si>
    <t>https://vimeo.com/groups/414712/videos/189376055</t>
  </si>
  <si>
    <t>Ljiljana Miletić</t>
  </si>
  <si>
    <t>Suglasnost naknadno poslana</t>
  </si>
  <si>
    <t>Filip Križanac</t>
  </si>
  <si>
    <t>https://vimeo.com/groups/414712/videos/189379704</t>
  </si>
  <si>
    <t>Filip Jamuljak</t>
  </si>
  <si>
    <t>https://vimeo.com/groups/414712/videos/189380431</t>
  </si>
  <si>
    <t>Luka Margetić</t>
  </si>
  <si>
    <t>https://vimeo.com/groups/414712/videos/189381452</t>
  </si>
  <si>
    <t>Marin Klarić</t>
  </si>
  <si>
    <t>https://vimeo.com/groups/414712/videos/189382152</t>
  </si>
  <si>
    <t>Rene Todorović</t>
  </si>
  <si>
    <t>https://vimeo.com/groups/414712/videos/189378738</t>
  </si>
  <si>
    <t>Udruga informatičara požeško - slavonske županije</t>
  </si>
  <si>
    <t>Matija Oreški</t>
  </si>
  <si>
    <t>https://vimeo.com/189668707</t>
  </si>
  <si>
    <t>Mateja Šafarić Novak</t>
  </si>
  <si>
    <t>Sara Petra Branilović</t>
  </si>
  <si>
    <t>https://vimeo.com/189670690</t>
  </si>
  <si>
    <t>Lucija Branilović</t>
  </si>
  <si>
    <t>https://vimeo.com/189671475</t>
  </si>
  <si>
    <t>Krsto Habuš</t>
  </si>
  <si>
    <t>https://vimeo.com/189672071</t>
  </si>
  <si>
    <t>Nina Oreški</t>
  </si>
  <si>
    <t>https://vimeo.com/189672690</t>
  </si>
  <si>
    <t>Karlo Posedi</t>
  </si>
  <si>
    <t>https://vimeo.com/189673366</t>
  </si>
  <si>
    <t>Marin Topolnjak</t>
  </si>
  <si>
    <t>https://vimeo.com/189673926</t>
  </si>
  <si>
    <t>Lucija Burela</t>
  </si>
  <si>
    <t>https://vimeo.com/189690059</t>
  </si>
  <si>
    <t>Paula Fegeš</t>
  </si>
  <si>
    <t>https://vimeo.com/189692522</t>
  </si>
  <si>
    <t>Lana Zorković</t>
  </si>
  <si>
    <t>https://vimeo.com/189693426</t>
  </si>
  <si>
    <t>Niko Mošmondor</t>
  </si>
  <si>
    <t>https://vimeo.com/189848727</t>
  </si>
  <si>
    <t>Helena Mikec</t>
  </si>
  <si>
    <t>https://vimeo.com/189849335</t>
  </si>
  <si>
    <t>Udruga žena Slakovec</t>
  </si>
  <si>
    <t>https://vimeo.com/189434544</t>
  </si>
  <si>
    <t>Denis Kotarski</t>
  </si>
  <si>
    <t>https://vimeo.com/189434520</t>
  </si>
  <si>
    <t>Broj na videima zbog krivo  shvaćenih uputa snimljen drugačije redim brojevima. Dati su posebni redni brojevi u tablicama za Mlađe i posebno za Starije. Broj uz ime natjecatelja ogovara broju na videu. U imenu videa naveden je broj iz ove excel tablice stupac A (RB)!</t>
  </si>
  <si>
    <t>https://vimeo.com/189434446</t>
  </si>
  <si>
    <t>https://vimeo.com/189433466</t>
  </si>
  <si>
    <t>https://vimeo.com/189433438</t>
  </si>
  <si>
    <t>https://vimeo.com/189433383</t>
  </si>
  <si>
    <t>https://vimeo.com/189433334</t>
  </si>
  <si>
    <t>https://vimeo.com/189433183</t>
  </si>
  <si>
    <t>https://vimeo.com/189433147</t>
  </si>
  <si>
    <t>https://vimeo.com/189433109</t>
  </si>
  <si>
    <t>https://vimeo.com/189433080</t>
  </si>
  <si>
    <t>https://vimeo.com/189432944</t>
  </si>
  <si>
    <t>https://vimeo.com/189433268</t>
  </si>
  <si>
    <t>Udruga Zagoski informatičko-robotički klub Sveti Križ Začretje</t>
  </si>
  <si>
    <t>Luka Županec</t>
  </si>
  <si>
    <t>https://vimeo.com/190249523</t>
  </si>
  <si>
    <t>Mladen Božić</t>
  </si>
  <si>
    <t>Ajdin Kvrgić</t>
  </si>
  <si>
    <t>https://vimeo.com/190249740</t>
  </si>
  <si>
    <t>Rea Iveković</t>
  </si>
  <si>
    <t>https://vimeo.com/190249766</t>
  </si>
  <si>
    <t>Marko Špoljarić</t>
  </si>
  <si>
    <t>https://vimeo.com/190249867</t>
  </si>
  <si>
    <t>Četvrti natjecatelj odustao pa je na njegvom mjestu natjecatelj 5.</t>
  </si>
  <si>
    <t>Borna Šipek</t>
  </si>
  <si>
    <t>https://vimeo.com/190249905</t>
  </si>
  <si>
    <t>Jakov Hržina</t>
  </si>
  <si>
    <t>https://vimeo.com/190249942</t>
  </si>
  <si>
    <t>Slaven Halambek</t>
  </si>
  <si>
    <t>https://vimeo.com/190249971</t>
  </si>
  <si>
    <t>Dario Ljubanović</t>
  </si>
  <si>
    <t>https://vimeo.com/190250002</t>
  </si>
  <si>
    <t>Lola Mihelec</t>
  </si>
  <si>
    <t>https://vimeo.com/190250024</t>
  </si>
  <si>
    <t>Tena Kuković</t>
  </si>
  <si>
    <t>https://vimeo.com/190250053</t>
  </si>
  <si>
    <t>FFVAL (Foto-film-video amateri Luke)</t>
  </si>
  <si>
    <t>Mirko Arapović</t>
  </si>
  <si>
    <t>https://vimeo.com/189978038</t>
  </si>
  <si>
    <t>Vesna Vidović</t>
  </si>
  <si>
    <t>Josip Vidović</t>
  </si>
  <si>
    <t>https://vimeo.com/189978040</t>
  </si>
  <si>
    <t>Darko Tot</t>
  </si>
  <si>
    <t>https://vimeo.com/189978041</t>
  </si>
  <si>
    <t>Ante Raič</t>
  </si>
  <si>
    <t>https://vimeo.com/189978042</t>
  </si>
  <si>
    <t>Ivan Bebić</t>
  </si>
  <si>
    <t>https://vimeo.com/189978043</t>
  </si>
  <si>
    <t>Gabriel Vladimir</t>
  </si>
  <si>
    <t>https://vimeo.com/189978044</t>
  </si>
  <si>
    <t>Jana Ivanković</t>
  </si>
  <si>
    <t>https://vimeo.com/189978045</t>
  </si>
  <si>
    <t>Ivica Krešić</t>
  </si>
  <si>
    <t>https://vimeo.com/189978046</t>
  </si>
  <si>
    <t>Leon Krešić</t>
  </si>
  <si>
    <t>https://vimeo.com/189978037</t>
  </si>
  <si>
    <t>Gradska knjižnica Metković</t>
  </si>
  <si>
    <t xml:space="preserve">Sasha Vošlajer Jakupović </t>
  </si>
  <si>
    <t>https://vimeo.com/groups/414712/videos/189938385</t>
  </si>
  <si>
    <t>Dijana Lipovac Matić</t>
  </si>
  <si>
    <t>Saskia Deak</t>
  </si>
  <si>
    <t>https://vimeo.com/groups/414712/videos/189938387</t>
  </si>
  <si>
    <t>Vesna Žinić</t>
  </si>
  <si>
    <t>https://vimeo.com/groups/414712/videos/189938388</t>
  </si>
  <si>
    <t>Noel Civitan</t>
  </si>
  <si>
    <t>https://vimeo.com/groups/414712/videos/189938384</t>
  </si>
  <si>
    <t>Enia Jurišević</t>
  </si>
  <si>
    <t>https://vimeo.com/groups/414712/videos/189945768</t>
  </si>
  <si>
    <t>Luka Petelin</t>
  </si>
  <si>
    <t>https://vimeo.com/groups/414712/videos/189945770</t>
  </si>
  <si>
    <t>Robert Franković</t>
  </si>
  <si>
    <t>https://vimeo.com/groups/414712/videos/189945767</t>
  </si>
  <si>
    <t>Gradska knjižnica Novigrad-Cittanova</t>
  </si>
  <si>
    <t>Franka Rašić</t>
  </si>
  <si>
    <t>https://vimeo.com/190150542</t>
  </si>
  <si>
    <t>Domagoj Premec</t>
  </si>
  <si>
    <t>NE</t>
  </si>
  <si>
    <t>Leon Kušić</t>
  </si>
  <si>
    <t>https://vimeo.com/190152257</t>
  </si>
  <si>
    <t>Jana Graf</t>
  </si>
  <si>
    <t>https://vimeo.com/190152759</t>
  </si>
  <si>
    <t>Ivan Komljenović</t>
  </si>
  <si>
    <t>https://vimeo.com/190153131</t>
  </si>
  <si>
    <t>Marko Vargek</t>
  </si>
  <si>
    <t>https://vimeo.com/190153716</t>
  </si>
  <si>
    <t>I. OŠ Dugave</t>
  </si>
  <si>
    <t>https://vimeo.com/189985450</t>
  </si>
  <si>
    <t>Ankica Toth</t>
  </si>
  <si>
    <r>
      <t xml:space="preserve">DA  </t>
    </r>
    <r>
      <rPr>
        <sz val="11"/>
        <color theme="1"/>
        <rFont val="Calibri"/>
        <family val="2"/>
        <scheme val="minor"/>
      </rPr>
      <t xml:space="preserve">   NE</t>
    </r>
  </si>
  <si>
    <t>https://vimeo.com/189990144</t>
  </si>
  <si>
    <r>
      <t xml:space="preserve">DA </t>
    </r>
    <r>
      <rPr>
        <sz val="11"/>
        <color theme="1"/>
        <rFont val="Calibri"/>
        <family val="2"/>
        <scheme val="minor"/>
      </rPr>
      <t xml:space="preserve">    NE</t>
    </r>
  </si>
  <si>
    <t>https://vimeo.com/189996852</t>
  </si>
  <si>
    <t>https://vimeo.com/189998491</t>
  </si>
  <si>
    <r>
      <t>DA</t>
    </r>
    <r>
      <rPr>
        <sz val="11"/>
        <color theme="1"/>
        <rFont val="Calibri"/>
        <family val="2"/>
        <scheme val="minor"/>
      </rPr>
      <t xml:space="preserve">     NE</t>
    </r>
  </si>
  <si>
    <t>https://vimeo.com/189999260</t>
  </si>
  <si>
    <t>https://vimeo.com/132742880</t>
  </si>
  <si>
    <t>https://vimeo.com/190002905</t>
  </si>
  <si>
    <t>https://vimeo.com/190012325</t>
  </si>
  <si>
    <t>https://vimeo.com/190004891</t>
  </si>
  <si>
    <t>https://vimeo.com/190144778</t>
  </si>
  <si>
    <t>Goran Kruno Kukolj</t>
  </si>
  <si>
    <t>https://vimeo.com/190145400</t>
  </si>
  <si>
    <r>
      <t xml:space="preserve">DA </t>
    </r>
    <r>
      <rPr>
        <sz val="12"/>
        <rFont val="Calibri"/>
        <family val="2"/>
        <charset val="238"/>
      </rPr>
      <t xml:space="preserve">    NE</t>
    </r>
  </si>
  <si>
    <t>https://vimeo.com/190162248</t>
  </si>
  <si>
    <t>https://vimeo.com/190163246</t>
  </si>
  <si>
    <t>II. osnovna škola Bjelovar</t>
  </si>
  <si>
    <t>Gabrijel Marinković</t>
  </si>
  <si>
    <t>https://vimeo.com/groups/414712/videos/190084130</t>
  </si>
  <si>
    <t>Mladen Sosić</t>
  </si>
  <si>
    <t>Matej Benković</t>
  </si>
  <si>
    <t>https://vimeo.com/groups/414712/videos/190084522</t>
  </si>
  <si>
    <t>David Sesar</t>
  </si>
  <si>
    <t>https://vimeo.com/groups/414712/videos/190084523</t>
  </si>
  <si>
    <t>Marko Ferinac</t>
  </si>
  <si>
    <t>https://vimeo.com/groups/414712/videos/190084524</t>
  </si>
  <si>
    <t>Filip Pavličić</t>
  </si>
  <si>
    <t>https://vimeo.com/groups/414712/videos/190084526</t>
  </si>
  <si>
    <t>Marko Mijić</t>
  </si>
  <si>
    <t>https://vimeo.com/groups/414712/videos/190084527</t>
  </si>
  <si>
    <t>Nikola Nikšić</t>
  </si>
  <si>
    <t>https://vimeo.com/groups/414712/videos/190084528</t>
  </si>
  <si>
    <t>OŠ  Antun Gustav Matoš Tovarnik</t>
  </si>
  <si>
    <t>Mislav Šošić</t>
  </si>
  <si>
    <t>https://vimeo.com/groups/414712/videos/189768657</t>
  </si>
  <si>
    <t>Ivana Vezjak</t>
  </si>
  <si>
    <t>Stipe Šimić</t>
  </si>
  <si>
    <t>https://vimeo.com/groups/414712/videos/189768658</t>
  </si>
  <si>
    <t>Luka Baćani</t>
  </si>
  <si>
    <t>https://vimeo.com/groups/414712/videos/189768960</t>
  </si>
  <si>
    <t>Zvonimir Sučić</t>
  </si>
  <si>
    <t>https://vimeo.com/groups/414712/videos/189768660</t>
  </si>
  <si>
    <t>Ena Žuljević</t>
  </si>
  <si>
    <t>https://vimeo.com/groups/414712/videos/189768661</t>
  </si>
  <si>
    <t>OŠ August Šenoa</t>
  </si>
  <si>
    <t>Marko Flegar</t>
  </si>
  <si>
    <t>https://vimeo.com/groups/414712/videos/190262571</t>
  </si>
  <si>
    <t>Sanja Kovačevič</t>
  </si>
  <si>
    <t>Dora Šmit</t>
  </si>
  <si>
    <t>https://vimeo.com/groups/414712/videos/190262578</t>
  </si>
  <si>
    <t>Filip Mohler</t>
  </si>
  <si>
    <t>https://vimeo.com/groups/414712/videos/190262569</t>
  </si>
  <si>
    <t>Danijela Marković</t>
  </si>
  <si>
    <t>https://vimeo.com/groups/414712/videos/190262580</t>
  </si>
  <si>
    <t>Dea Pišćak</t>
  </si>
  <si>
    <t>https://vimeo.com/groups/414712/videos/190262585</t>
  </si>
  <si>
    <t>Luka Budiselić</t>
  </si>
  <si>
    <t>https://vimeo.com/groups/414712/videos/190262592</t>
  </si>
  <si>
    <t>Roko Maglić</t>
  </si>
  <si>
    <t>https://vimeo.com/groups/414712/videos/190262575</t>
  </si>
  <si>
    <t>Vedran Matošević</t>
  </si>
  <si>
    <t>https://vimeo.com/groups/414712/videos/190262589</t>
  </si>
  <si>
    <t>Lara Maglić</t>
  </si>
  <si>
    <t>https://vimeo.com/groups/414712/videos/190262593</t>
  </si>
  <si>
    <t>Antonio Malogorski</t>
  </si>
  <si>
    <t>https://vimeo.com/190116505</t>
  </si>
  <si>
    <t>Milan Nadaždi</t>
  </si>
  <si>
    <t>suglasno će ststići  poštom</t>
  </si>
  <si>
    <t>Dorian Čatak</t>
  </si>
  <si>
    <t xml:space="preserve"> https://vimeo.com/190116932</t>
  </si>
  <si>
    <t>Martin Brkić</t>
  </si>
  <si>
    <t>Borna Brkić</t>
  </si>
  <si>
    <t>https://vimeo.com/190117041</t>
  </si>
  <si>
    <t>Matej Manceta</t>
  </si>
  <si>
    <t>https://vimeo.com/190117141</t>
  </si>
  <si>
    <t xml:space="preserve">OŠ braće Radića </t>
  </si>
  <si>
    <t>https://vimeo.com/189756238</t>
  </si>
  <si>
    <t>https://vimeo.com/189756613</t>
  </si>
  <si>
    <t>https://vimeo.com/189756945</t>
  </si>
  <si>
    <t>https://vimeo.com/189757273</t>
  </si>
  <si>
    <t>https://vimeo.com/189757542</t>
  </si>
  <si>
    <t>https://vimeo.com/189757769</t>
  </si>
  <si>
    <t>https://vimeo.com/189888780</t>
  </si>
  <si>
    <t xml:space="preserve">https://vimeo.com/189889010 </t>
  </si>
  <si>
    <t xml:space="preserve">https://vimeo.com/189889261 </t>
  </si>
  <si>
    <t xml:space="preserve">https://vimeo.com/189890195 </t>
  </si>
  <si>
    <t xml:space="preserve">https://vimeo.com/189890508  </t>
  </si>
  <si>
    <t xml:space="preserve">https://vimeo.com/189890766 </t>
  </si>
  <si>
    <t>OŠ Davorina Trstenjaka</t>
  </si>
  <si>
    <t>Mia Bradić</t>
  </si>
  <si>
    <t>https://vimeo.com/190061452</t>
  </si>
  <si>
    <t>Mario Klarić</t>
  </si>
  <si>
    <t>Neven Poljak</t>
  </si>
  <si>
    <t>https://vimeo.com/190061933</t>
  </si>
  <si>
    <t>Kajo Kljaković Gašpić</t>
  </si>
  <si>
    <t>https://vimeo.com/190062144</t>
  </si>
  <si>
    <t>Ivan Delić</t>
  </si>
  <si>
    <t>https://vimeo.com/190062285</t>
  </si>
  <si>
    <t>Bruno Žunić</t>
  </si>
  <si>
    <t>https://vimeo.com/190062446</t>
  </si>
  <si>
    <t>Duje Spajić</t>
  </si>
  <si>
    <t>https://vimeo.com/190062584</t>
  </si>
  <si>
    <t>OŠ don Lovre Katića</t>
  </si>
  <si>
    <t>Ivan Anić - Kaliger</t>
  </si>
  <si>
    <t>https://vimeo.com/189971765</t>
  </si>
  <si>
    <t>Milka Ivanlić</t>
  </si>
  <si>
    <t>Milica Bradaš</t>
  </si>
  <si>
    <t>https://vimeo.com/189973243</t>
  </si>
  <si>
    <t>Petra Ilić</t>
  </si>
  <si>
    <t>https://vimeo.com/189973951</t>
  </si>
  <si>
    <t>Karlo Komšić</t>
  </si>
  <si>
    <t>https://vimeo.com/189974408</t>
  </si>
  <si>
    <t>Nikolina Pranjić</t>
  </si>
  <si>
    <t>https://vimeo.com/189975043</t>
  </si>
  <si>
    <t>Ante Rapo</t>
  </si>
  <si>
    <t>https://vimeo.com/189975411</t>
  </si>
  <si>
    <t>Danijel Rašković</t>
  </si>
  <si>
    <t>https://vimeo.com/189976401</t>
  </si>
  <si>
    <t>Marijana Subotić</t>
  </si>
  <si>
    <t>https://vimeo.com/189976844</t>
  </si>
  <si>
    <t>Mateo Tomić</t>
  </si>
  <si>
    <t>https://vimeo.com/189977128</t>
  </si>
  <si>
    <t>Božena Vuinović</t>
  </si>
  <si>
    <t>https://vimeo.com/189977522</t>
  </si>
  <si>
    <t>OŠ dr. Franje Tuđmana, Knin</t>
  </si>
  <si>
    <t>https://vimeo.com/190096134</t>
  </si>
  <si>
    <t>https://vimeo.com/190096644</t>
  </si>
  <si>
    <t>https://vimeo.com/190096988</t>
  </si>
  <si>
    <t>https://vimeo.com/190098675</t>
  </si>
  <si>
    <t>https://vimeo.com/190099536</t>
  </si>
  <si>
    <t>https://vimeo.com/190102633</t>
  </si>
  <si>
    <t>https://vimeo.com/190106148</t>
  </si>
  <si>
    <t>OŠ Draganići</t>
  </si>
  <si>
    <t>Marin Šarić</t>
  </si>
  <si>
    <t>https://vimeo.com/190147261</t>
  </si>
  <si>
    <t>Marjana Radonić</t>
  </si>
  <si>
    <t>Marko Radonić</t>
  </si>
  <si>
    <t>https://vimeo.com/190148111</t>
  </si>
  <si>
    <t>Karlo Pejnović</t>
  </si>
  <si>
    <t>https://vimeo.com/190148489</t>
  </si>
  <si>
    <t>Kristijan Vukušić</t>
  </si>
  <si>
    <t>https://vimeo.com/190148840</t>
  </si>
  <si>
    <t>Benjamin Varžak</t>
  </si>
  <si>
    <t>https://vimeo.com/190149270</t>
  </si>
  <si>
    <t>Marko Šarić</t>
  </si>
  <si>
    <t>https://vimeo.com/190149711</t>
  </si>
  <si>
    <t>Marko Miličević</t>
  </si>
  <si>
    <t>https://vimeo.com/190150008</t>
  </si>
  <si>
    <t>Luka Babić</t>
  </si>
  <si>
    <t>https://vimeo.com/190150249</t>
  </si>
  <si>
    <t>OŠ fra Kaje Adžića Pleternica</t>
  </si>
  <si>
    <t>Kristijan Matijač</t>
  </si>
  <si>
    <t>https://vimeo.com/190299855</t>
  </si>
  <si>
    <t>Dario Njegovac</t>
  </si>
  <si>
    <t>David Jovanović</t>
  </si>
  <si>
    <t>https://vimeo.com/190298199</t>
  </si>
  <si>
    <t>Matija Kovač</t>
  </si>
  <si>
    <t>https://vimeo.com/190301268</t>
  </si>
  <si>
    <t>Erik Začkaj</t>
  </si>
  <si>
    <t>https://vimeo.com/190302850</t>
  </si>
  <si>
    <t>OŠ Garešnica</t>
  </si>
  <si>
    <t>Ema Patačko</t>
  </si>
  <si>
    <t>https://vimeo.com/190165414</t>
  </si>
  <si>
    <t>Milan Kos</t>
  </si>
  <si>
    <t>Stjepan Toth</t>
  </si>
  <si>
    <t>https://vimeo.com/190165415</t>
  </si>
  <si>
    <t>Luka Konjarek</t>
  </si>
  <si>
    <t>Andrija Hrženjak</t>
  </si>
  <si>
    <t>Franko Mladić</t>
  </si>
  <si>
    <t>Matija Grgićin</t>
  </si>
  <si>
    <t>Filip Sabolović</t>
  </si>
  <si>
    <t>OŠ Grgura Karlovčana</t>
  </si>
  <si>
    <t>Matija Rebić</t>
  </si>
  <si>
    <t>https://vimeo.com/190227063</t>
  </si>
  <si>
    <t>Nataša Salamon Rebić</t>
  </si>
  <si>
    <t>Nino Barić</t>
  </si>
  <si>
    <t>https://vimeo.com/190227444</t>
  </si>
  <si>
    <t>Kristijan Kunštek</t>
  </si>
  <si>
    <t>https://vimeo.com/190227625</t>
  </si>
  <si>
    <t>Franko Miklaužić</t>
  </si>
  <si>
    <t>https://vimeo.com/190227818</t>
  </si>
  <si>
    <t>OŠ Viktora Kovačića Hum na Sutli</t>
  </si>
  <si>
    <t>Ivan Barać</t>
  </si>
  <si>
    <t>https://vimeo.com/190111352</t>
  </si>
  <si>
    <t>Stipe Radić</t>
  </si>
  <si>
    <t>Dominik Ajdučić</t>
  </si>
  <si>
    <t>https://vimeo.com/190110358</t>
  </si>
  <si>
    <t>Marko Jurela</t>
  </si>
  <si>
    <t>https://vimeo.com/190110729</t>
  </si>
  <si>
    <t>Luciana Mravak</t>
  </si>
  <si>
    <t>https://vimeo.com/190110910</t>
  </si>
  <si>
    <t>Romano Poljak</t>
  </si>
  <si>
    <t>https://vimeo.com/190111154</t>
  </si>
  <si>
    <t>OŠ Ivana Mažuranića, Obrovac Sinjski, Han</t>
  </si>
  <si>
    <t>Pavel Ardan</t>
  </si>
  <si>
    <t>https://vimeo.com/190100327</t>
  </si>
  <si>
    <t>Ivona Šakić</t>
  </si>
  <si>
    <t>Fran Krunić</t>
  </si>
  <si>
    <t>https://vimeo.com/190101913</t>
  </si>
  <si>
    <t>Filip Bilogrević</t>
  </si>
  <si>
    <t>https://vimeo.com/190102650</t>
  </si>
  <si>
    <t>Ivan Škrak</t>
  </si>
  <si>
    <t>https://vimeo.com/190103400</t>
  </si>
  <si>
    <t>Patrik Ovad</t>
  </si>
  <si>
    <t>https://vimeo.com/190104080</t>
  </si>
  <si>
    <t>Marko Pujić</t>
  </si>
  <si>
    <t>https://vimeo.com/190104339</t>
  </si>
  <si>
    <t>Matej Šunjal</t>
  </si>
  <si>
    <t>https://vimeo.com/190104604</t>
  </si>
  <si>
    <t>Petar Marković</t>
  </si>
  <si>
    <t>https://vimeo.com/190104788</t>
  </si>
  <si>
    <t>OŠ Josipa Kozarca, Lipovljani</t>
  </si>
  <si>
    <t>Kate Kuko</t>
  </si>
  <si>
    <t>https://vimeo.com/groups/414712/videos/190093475</t>
  </si>
  <si>
    <t>Iva Petričević</t>
  </si>
  <si>
    <t>Anđela Sučić</t>
  </si>
  <si>
    <t>https://vimeo.com/groups/414712/videos/190092903</t>
  </si>
  <si>
    <t>Toma Milardović</t>
  </si>
  <si>
    <t>https://vimeo.com/groups/414712/videos/190092807</t>
  </si>
  <si>
    <t>Petra Hrstić</t>
  </si>
  <si>
    <t>https://vimeo.com/groups/414712/videos/190093239</t>
  </si>
  <si>
    <t>Marko Čikota</t>
  </si>
  <si>
    <t>https://vimeo.com/groups/414712/videos/190091847</t>
  </si>
  <si>
    <t>Luna Dumanić</t>
  </si>
  <si>
    <t>https://vimeo.com/groups/414712/videos/190091167</t>
  </si>
  <si>
    <t>Šime Hrstić</t>
  </si>
  <si>
    <t>https://vimeo.com/groups/414712/videos/190091992</t>
  </si>
  <si>
    <t>Dario Trošelj</t>
  </si>
  <si>
    <t>https://vimeo.com/groups/414712/videos/190092468</t>
  </si>
  <si>
    <t>Dario Domazet</t>
  </si>
  <si>
    <t>https://vimeo.com/groups/414712/videos/190092359</t>
  </si>
  <si>
    <t>Stipe Vujević</t>
  </si>
  <si>
    <t>https://vimeo.com/groups/414712/videos/190100763</t>
  </si>
  <si>
    <t>Josip Stipišić</t>
  </si>
  <si>
    <t>https://vimeo.com/groups/414712/videos/190094525</t>
  </si>
  <si>
    <t>Josip Banjan</t>
  </si>
  <si>
    <t>https://vimeo.com/groups/414712/videos/190092582</t>
  </si>
  <si>
    <t>Ante Karin</t>
  </si>
  <si>
    <t>https://vimeo.com/groups/414712/videos/190094004</t>
  </si>
  <si>
    <t>Mate Madunić</t>
  </si>
  <si>
    <t>Video uradak izbrisan</t>
  </si>
  <si>
    <t>OŠ Kman-Kocunar</t>
  </si>
  <si>
    <t>Marijan Roko Mijić</t>
  </si>
  <si>
    <t>https://vimeo.com/189990694</t>
  </si>
  <si>
    <t>Alenka Šimić</t>
  </si>
  <si>
    <t>Nino Jelavić</t>
  </si>
  <si>
    <t>https://vimeo.com/189991250</t>
  </si>
  <si>
    <t>Stipe Orlović</t>
  </si>
  <si>
    <t>https://vimeo.com/189991854</t>
  </si>
  <si>
    <t>Antonio Šimičić</t>
  </si>
  <si>
    <t>https://vimeo.com/189992614</t>
  </si>
  <si>
    <t>Ante Vulić</t>
  </si>
  <si>
    <t>https://vimeo.com/189993211</t>
  </si>
  <si>
    <t>Ante Delić</t>
  </si>
  <si>
    <t>https://vimeo.com/189993876</t>
  </si>
  <si>
    <t>Anita Vulić</t>
  </si>
  <si>
    <t>https://vimeo.com/189994433</t>
  </si>
  <si>
    <t>Dina Granić</t>
  </si>
  <si>
    <t>https://vimeo.com/189995027</t>
  </si>
  <si>
    <t>OŠ kneza Branimira</t>
  </si>
  <si>
    <t>https://vimeo.com/190221448</t>
  </si>
  <si>
    <t>Ivana Pačko Horvat</t>
  </si>
  <si>
    <t>https://vimeo.com/190222124</t>
  </si>
  <si>
    <t>https://vimeo.com/190222305</t>
  </si>
  <si>
    <t>https://vimeo.com/190222416</t>
  </si>
  <si>
    <t>OŠ Martijanec</t>
  </si>
  <si>
    <t>https://vimeo.com/189937698</t>
  </si>
  <si>
    <t>Neno Kuljić</t>
  </si>
  <si>
    <t>https://vimeo.com/189937697</t>
  </si>
  <si>
    <t>https://vimeo.com/190290445</t>
  </si>
  <si>
    <t>Samo snimljeni video uradtci 4.11.</t>
  </si>
  <si>
    <t>https://vimeo.com/190290446</t>
  </si>
  <si>
    <t>https://vimeo.com/189937700</t>
  </si>
  <si>
    <t>https://vimeo.com/190290447</t>
  </si>
  <si>
    <t>OŠ Milana Begovića</t>
  </si>
  <si>
    <t>https://vimeo.com/190253878</t>
  </si>
  <si>
    <t>https://vimeo.com/190258438</t>
  </si>
  <si>
    <t>https://vimeo.com/190259674</t>
  </si>
  <si>
    <t>https://vimeo.com/190261094</t>
  </si>
  <si>
    <t>https://vimeo.com/190264285</t>
  </si>
  <si>
    <t>https://vimeo.com/190264873</t>
  </si>
  <si>
    <t>https://vimeo.com/190265480</t>
  </si>
  <si>
    <t>https://vimeo.com/190266728</t>
  </si>
  <si>
    <t>OŠ Mitnica</t>
  </si>
  <si>
    <t>Tessa Bališ</t>
  </si>
  <si>
    <t>https://vimeo.com/189045605</t>
  </si>
  <si>
    <t>Ibojka Muždeka Mesaroš</t>
  </si>
  <si>
    <t>Nikola Piršić</t>
  </si>
  <si>
    <t>https://vimeo.com/189044345</t>
  </si>
  <si>
    <t>Jakov Dragičević</t>
  </si>
  <si>
    <t>https://vimeo.com/189046260</t>
  </si>
  <si>
    <t>Mihael Jukić</t>
  </si>
  <si>
    <t>https://vimeo.com/189988814</t>
  </si>
  <si>
    <t>Gea Grego</t>
  </si>
  <si>
    <t>https://vimeo.com/189990253</t>
  </si>
  <si>
    <t>Vlado Kaselj</t>
  </si>
  <si>
    <t>https://vimeo.com/189991445</t>
  </si>
  <si>
    <t>OŠ Omišalj</t>
  </si>
  <si>
    <t>Petar Rušak</t>
  </si>
  <si>
    <t>https://vimeo.com/190275049</t>
  </si>
  <si>
    <t>Božica Ruk</t>
  </si>
  <si>
    <t>Josip Vuljak</t>
  </si>
  <si>
    <t>https://vimeo.com/190274860</t>
  </si>
  <si>
    <t>Lovro Trnski</t>
  </si>
  <si>
    <t>https://vimeo.com/190275041</t>
  </si>
  <si>
    <t>Mijat Saraf</t>
  </si>
  <si>
    <t>https://vimeo.com/190275084</t>
  </si>
  <si>
    <t>Antonio Jagar</t>
  </si>
  <si>
    <t>https://vimeo.com/190274724</t>
  </si>
  <si>
    <t>OŠ "Prof. Blaž Mađer" Novigrad Podravski</t>
  </si>
  <si>
    <t>https://vimeo.com/190151971</t>
  </si>
  <si>
    <t>https://vimeo.com/190152527</t>
  </si>
  <si>
    <t>https://vimeo.com/190152925</t>
  </si>
  <si>
    <t>https://vimeo.com/190153192</t>
  </si>
  <si>
    <t>OŠ Remete</t>
  </si>
  <si>
    <t>Luka Barać</t>
  </si>
  <si>
    <t>https://vimeo.com/190215000</t>
  </si>
  <si>
    <t>Saša Bačić</t>
  </si>
  <si>
    <t>David Vičić</t>
  </si>
  <si>
    <t>https://vimeo.com/190215031</t>
  </si>
  <si>
    <t>Marko Popadić</t>
  </si>
  <si>
    <t>https://vimeo.com/190215045</t>
  </si>
  <si>
    <t>Marko Spes</t>
  </si>
  <si>
    <t>https://vimeo.com/190215058</t>
  </si>
  <si>
    <t>Marko Cupać</t>
  </si>
  <si>
    <t>https://vimeo.com/190215062</t>
  </si>
  <si>
    <t>Vanja Kulišić</t>
  </si>
  <si>
    <t>https://vimeo.com/190215065</t>
  </si>
  <si>
    <t>Borna Glavan</t>
  </si>
  <si>
    <t>https://vimeo.com/190215073</t>
  </si>
  <si>
    <t>Dragica Rade</t>
  </si>
  <si>
    <t>Jan Štok</t>
  </si>
  <si>
    <t>https://vimeo.com/190215081</t>
  </si>
  <si>
    <t>Leon Kumrić</t>
  </si>
  <si>
    <t>https://vimeo.com/190215091</t>
  </si>
  <si>
    <t>Renato Dražić</t>
  </si>
  <si>
    <t>https://vimeo.com/190226582</t>
  </si>
  <si>
    <t>Dante Bujas</t>
  </si>
  <si>
    <t>https://vimeo.com/190226599</t>
  </si>
  <si>
    <t>Medin Sinanović</t>
  </si>
  <si>
    <t>https://vimeo.com/190226617</t>
  </si>
  <si>
    <t>Juraj Sinožić</t>
  </si>
  <si>
    <t>https://vimeo.com/190226626</t>
  </si>
  <si>
    <t>Niko Krainer</t>
  </si>
  <si>
    <t>https://vimeo.com/190226640</t>
  </si>
  <si>
    <t>Anton Baždarić</t>
  </si>
  <si>
    <t>https://vimeo.com/190226655</t>
  </si>
  <si>
    <t>Ema Ratkajec</t>
  </si>
  <si>
    <t>https://vimeo.com/190226662</t>
  </si>
  <si>
    <t>OŠ Rikard Katalinić Jeretov</t>
  </si>
  <si>
    <t>Jakob Kelava</t>
  </si>
  <si>
    <t>https://vimeo.com/groups/414712/videos/189307366</t>
  </si>
  <si>
    <t>Davor Let</t>
  </si>
  <si>
    <t>Josip Buće</t>
  </si>
  <si>
    <t>https://vimeo.com/groups/414712/videos/189307367</t>
  </si>
  <si>
    <t>Gabrijel Morber</t>
  </si>
  <si>
    <t>https://vimeo.com/groups/414712/videos/189307369</t>
  </si>
  <si>
    <t>Jure Rajković</t>
  </si>
  <si>
    <t>https://vimeo.com/groups/414712/videos/189307370</t>
  </si>
  <si>
    <t>Filip Bosak</t>
  </si>
  <si>
    <t>https://vimeo.com/groups/414712/videos/189308339</t>
  </si>
  <si>
    <t>OŠ  Slakovci</t>
  </si>
  <si>
    <t>Elena Popović</t>
  </si>
  <si>
    <t>Dora Mitić</t>
  </si>
  <si>
    <t>Armin Kadrić</t>
  </si>
  <si>
    <t>Kristina Musemić</t>
  </si>
  <si>
    <t>Tonči Marcan</t>
  </si>
  <si>
    <t>Trebam poslati u Zg</t>
  </si>
  <si>
    <t>Matej Novak</t>
  </si>
  <si>
    <t>slučajno izbrisali video s mobitela, a učenik već otišao</t>
  </si>
  <si>
    <t>Čekaju se roditeljis puta</t>
  </si>
  <si>
    <t>OŠ Stoja</t>
  </si>
  <si>
    <t>Leo Lenić</t>
  </si>
  <si>
    <t>Ana Benazić Jurčić</t>
  </si>
  <si>
    <t>Antonio Zulijan</t>
  </si>
  <si>
    <t>Loren Čekada</t>
  </si>
  <si>
    <t>Mario Živolić</t>
  </si>
  <si>
    <t>Shana Antonia Lazarić</t>
  </si>
  <si>
    <t xml:space="preserve">Massimo Peršić </t>
  </si>
  <si>
    <t>Vito Kutić</t>
  </si>
  <si>
    <t>Toni Kurelović</t>
  </si>
  <si>
    <t>Andi Ban</t>
  </si>
  <si>
    <t>Josip Pamić</t>
  </si>
  <si>
    <t>Ivor Kuček</t>
  </si>
  <si>
    <t>Eduardo Doblanović</t>
  </si>
  <si>
    <t>Matej Udovičić</t>
  </si>
  <si>
    <t>Gabriel Vukelić</t>
  </si>
  <si>
    <t>Antonija Perković</t>
  </si>
  <si>
    <t>Aurora Vižentin</t>
  </si>
  <si>
    <t>David Otočan</t>
  </si>
  <si>
    <t>OŠ Svetvinčenat</t>
  </si>
  <si>
    <t>Ivan Matin</t>
  </si>
  <si>
    <t xml:space="preserve">https://vimeo.com/190268453 </t>
  </si>
  <si>
    <t>Maja Pavličić</t>
  </si>
  <si>
    <t>Negdje nije snimljeno da se vidi kako je robot pokrenut pritiskom na tipkalo ili se ne vidi da su diode ugašene (tek kasnije je uočen taj nedostatak). Sada znamo na što paziti!</t>
  </si>
  <si>
    <t>Vanni Vojnović</t>
  </si>
  <si>
    <t>https://vimeo.com/190266543</t>
  </si>
  <si>
    <t>Andrea Circota</t>
  </si>
  <si>
    <t>https://vimeo.com/190269690</t>
  </si>
  <si>
    <t>Alex Stojnić</t>
  </si>
  <si>
    <t xml:space="preserve">https://vimeo.com/190269282 </t>
  </si>
  <si>
    <t>Alen Berić</t>
  </si>
  <si>
    <t>https://vimeo.com/190269901</t>
  </si>
  <si>
    <t>Lukas Bičvić</t>
  </si>
  <si>
    <t>https://vimeo.com/190270098</t>
  </si>
  <si>
    <t>Adrian Čekić</t>
  </si>
  <si>
    <t>https://vimeo.com/190270401</t>
  </si>
  <si>
    <t>OŠ Tar-Vabriga</t>
  </si>
  <si>
    <t>Silvia Licul</t>
  </si>
  <si>
    <t>https://vimeo.com/190270162</t>
  </si>
  <si>
    <t>Aleksandra Žufić</t>
  </si>
  <si>
    <t>Karlo Markić</t>
  </si>
  <si>
    <t>https://vimeo.com/190270165</t>
  </si>
  <si>
    <t>Emanuel Bafkjari</t>
  </si>
  <si>
    <t>https://vimeo.com/190270167</t>
  </si>
  <si>
    <t>Marin Udovičić</t>
  </si>
  <si>
    <t>https://vimeo.com/190270168</t>
  </si>
  <si>
    <t>Sven Lenđel</t>
  </si>
  <si>
    <t>https://vimeo.com/190270170</t>
  </si>
  <si>
    <t>Patrik Rebrović</t>
  </si>
  <si>
    <t>https://vimeo.com/190270169</t>
  </si>
  <si>
    <t>OŠ Veli Vrh</t>
  </si>
  <si>
    <t>Mateja Milković</t>
  </si>
  <si>
    <t>https://vimeo.com/190304186</t>
  </si>
  <si>
    <t>Ivan Piria</t>
  </si>
  <si>
    <t>Ivana Maljevac</t>
  </si>
  <si>
    <t>https://vimeo.com/190303993</t>
  </si>
  <si>
    <t>Jure Poljan</t>
  </si>
  <si>
    <t>https://vimeo.com/190301718</t>
  </si>
  <si>
    <t>Luka Dent</t>
  </si>
  <si>
    <t>https://vimeo.com/190302773</t>
  </si>
  <si>
    <t>Vanna Ćetković</t>
  </si>
  <si>
    <t>https://vimeo.com/190303155</t>
  </si>
  <si>
    <t>Hrvoje Kovarik</t>
  </si>
  <si>
    <t>https://vimeo.com/190303559</t>
  </si>
  <si>
    <t>Dujko Jukić</t>
  </si>
  <si>
    <t>https://vimeo.com/190303785</t>
  </si>
  <si>
    <t>Margareta Rakoš</t>
  </si>
  <si>
    <t>https://vimeo.com/190303357</t>
  </si>
  <si>
    <t>OŠ Velika Pisanica</t>
  </si>
  <si>
    <t>David Pomper</t>
  </si>
  <si>
    <t>https://vimeo.com/190056955</t>
  </si>
  <si>
    <t>Tomislav Vertuš</t>
  </si>
  <si>
    <t>Luka Hrvoić</t>
  </si>
  <si>
    <t>https://vimeo.com/190056591</t>
  </si>
  <si>
    <t>Rafaela Deglin</t>
  </si>
  <si>
    <t>https://vimeo.com/190057527</t>
  </si>
  <si>
    <t>Marta Klimpak</t>
  </si>
  <si>
    <t>https://vimeo.com/190057720</t>
  </si>
  <si>
    <t>Sara Hrvoić</t>
  </si>
  <si>
    <t>https://vimeo.com/190057326</t>
  </si>
  <si>
    <t>Nikola Piskač</t>
  </si>
  <si>
    <t>https://vimeo.com/190057199</t>
  </si>
  <si>
    <t>Gabrijela Kušić</t>
  </si>
  <si>
    <t>https://vimeo.com/189994070</t>
  </si>
  <si>
    <t>Leon Havojić</t>
  </si>
  <si>
    <t>https://vimeo.com/190057088</t>
  </si>
  <si>
    <t>Emanuel Karačić</t>
  </si>
  <si>
    <t>https://vimeo.com/189994826</t>
  </si>
  <si>
    <t>Emanuel Klimpak</t>
  </si>
  <si>
    <t>https://vimeo.com/190057858</t>
  </si>
  <si>
    <t>Leona Buljan</t>
  </si>
  <si>
    <t>https://vimeo.com/190059126</t>
  </si>
  <si>
    <t>Donat Modrić</t>
  </si>
  <si>
    <t>https://vimeo.com/190058005</t>
  </si>
  <si>
    <t>Leonardo Kuzmić</t>
  </si>
  <si>
    <t>https://vimeo.com/190058128</t>
  </si>
  <si>
    <t>Marko Mihaljević</t>
  </si>
  <si>
    <t>https://vimeo.com/190058243</t>
  </si>
  <si>
    <t>Mihael Pavliček</t>
  </si>
  <si>
    <t>https://vimeo.com/190058671</t>
  </si>
  <si>
    <t>Tina Modrić</t>
  </si>
  <si>
    <t>https://vimeo.com/190058518</t>
  </si>
  <si>
    <t>https://vimeo.com/190059022</t>
  </si>
  <si>
    <t>Martin Havojić</t>
  </si>
  <si>
    <t>https://vimeo.com/190058354</t>
  </si>
  <si>
    <t>Patrik Hulec</t>
  </si>
  <si>
    <t>https://vimeo.com/190058929</t>
  </si>
  <si>
    <t>Paula Hadrović</t>
  </si>
  <si>
    <t>https://vimeo.com/190058816</t>
  </si>
  <si>
    <t>OŠ Visoko</t>
  </si>
  <si>
    <t>https://vimeo.com/190166732</t>
  </si>
  <si>
    <t>Sabina Papić</t>
  </si>
  <si>
    <t>https://vimeo.com/190167467</t>
  </si>
  <si>
    <t>https://vimeo.com/190168063</t>
  </si>
  <si>
    <t>https://vimeo.com/190169392</t>
  </si>
  <si>
    <t>https://vimeo.com/190163227</t>
  </si>
  <si>
    <t>https://vimeo.com/190164358</t>
  </si>
  <si>
    <t>https://vimeo.com/190165147</t>
  </si>
  <si>
    <t>https://vimeo.com/190166217</t>
  </si>
  <si>
    <t>OŠ Vladimira Nazora Vrsar</t>
  </si>
  <si>
    <t>Mato Baričić</t>
  </si>
  <si>
    <t>https://vimeo.com/190214124</t>
  </si>
  <si>
    <t>Nataša Stanković</t>
  </si>
  <si>
    <t xml:space="preserve">nema </t>
  </si>
  <si>
    <t>Patrik Pecić</t>
  </si>
  <si>
    <t>https://vimeo.com/190213828</t>
  </si>
  <si>
    <t>Ana Babić</t>
  </si>
  <si>
    <t>https://vimeo.com/190213888</t>
  </si>
  <si>
    <t>Marino Krijan</t>
  </si>
  <si>
    <t>https://vimeo.com/190213678</t>
  </si>
  <si>
    <t>Mario Drempetić</t>
  </si>
  <si>
    <t>https://vimeo.com/190213307</t>
  </si>
  <si>
    <t>Fran Bašić</t>
  </si>
  <si>
    <t>https://vimeo.com/190214059</t>
  </si>
  <si>
    <t>Alen Božić</t>
  </si>
  <si>
    <t>https://vimeo.com/190214174</t>
  </si>
  <si>
    <t>Andrea Vuković</t>
  </si>
  <si>
    <t>https://vimeo.com/190219844</t>
  </si>
  <si>
    <t>nema</t>
  </si>
  <si>
    <t>Josip Sertić</t>
  </si>
  <si>
    <t>https://vimeo.com/190219600</t>
  </si>
  <si>
    <t>O.Š. Vladimir Nazor</t>
  </si>
  <si>
    <t>Mihael Šinko</t>
  </si>
  <si>
    <t>Petra Bošnjak</t>
  </si>
  <si>
    <t>Emerik Vuk</t>
  </si>
  <si>
    <t>Viktorija Pintarić</t>
  </si>
  <si>
    <t>Marko Lisičak</t>
  </si>
  <si>
    <t>OŠ "Vladimir Nazor", Sveti Ilija</t>
  </si>
  <si>
    <t>Marko Pleić</t>
  </si>
  <si>
    <t>https://vimeo.com/189866827</t>
  </si>
  <si>
    <t>Mirela Puškarić</t>
  </si>
  <si>
    <t>Benjamin Pribeg</t>
  </si>
  <si>
    <t>https://vimeo.com/189864336</t>
  </si>
  <si>
    <t>Matija Gajski</t>
  </si>
  <si>
    <t>https://vimeo.com/189866727</t>
  </si>
  <si>
    <t>Karlo Ostojić</t>
  </si>
  <si>
    <t>https://vimeo.com/189866646</t>
  </si>
  <si>
    <t>Adam Agičić</t>
  </si>
  <si>
    <t>https://vimeo.com/189865908</t>
  </si>
  <si>
    <t>Fran Rajković</t>
  </si>
  <si>
    <t>https://vimeo.com/189866245</t>
  </si>
  <si>
    <t>Stjepan Biškup</t>
  </si>
  <si>
    <t>https://vimeo.com/189866999</t>
  </si>
  <si>
    <t>Karla Pintar</t>
  </si>
  <si>
    <t>https://vimeo.com/189866526</t>
  </si>
  <si>
    <t>OŠ  Zapruđe</t>
  </si>
  <si>
    <t>Daniel Cimić</t>
  </si>
  <si>
    <t>vimeo.com/groups/414712/videos/190256479</t>
  </si>
  <si>
    <t>Jasenka Kuljak</t>
  </si>
  <si>
    <t>Martin Pikutić</t>
  </si>
  <si>
    <t>vimeo.com/groups/414712/videos/190257233</t>
  </si>
  <si>
    <t>Josip Kuljak</t>
  </si>
  <si>
    <t>vimeo.com/groups/414712/videos/190257682</t>
  </si>
  <si>
    <t>Filip Haban</t>
  </si>
  <si>
    <t>vimeo.com/groups/414712/videos/190258062</t>
  </si>
  <si>
    <t>OŠ Zlatar Bistrica</t>
  </si>
  <si>
    <t>Karla Tomić</t>
  </si>
  <si>
    <t>https://vimeo.com/groups/414712/videos/190301594</t>
  </si>
  <si>
    <t>Franić/Kristek</t>
  </si>
  <si>
    <t xml:space="preserve">Nismo ispisale onajlist, jednostavno smo taj dio kod kuce zaboravile, a u skoli ne radi printer za sad… zao nam je </t>
  </si>
  <si>
    <t>Renato Klarić</t>
  </si>
  <si>
    <t>https://vimeo.com/groups/414712/videos/190301990</t>
  </si>
  <si>
    <t>Marko Lužanac</t>
  </si>
  <si>
    <t>Petra Pišonić</t>
  </si>
  <si>
    <t>https://vimeo.com/groups/414712/videos/190303252</t>
  </si>
  <si>
    <t>OŠ"Dr.Stjepan Ilijašević", Oriovac</t>
  </si>
  <si>
    <t>Maršić</t>
  </si>
  <si>
    <t>https://vimeo.com/190220271</t>
  </si>
  <si>
    <t>Siniša Jovčić</t>
  </si>
  <si>
    <t>Cavor</t>
  </si>
  <si>
    <t>https://vimeo.com/190220310</t>
  </si>
  <si>
    <t>OŠ Antuna Gustava Matoša, Zagreb</t>
  </si>
  <si>
    <t>Roko Perajić</t>
  </si>
  <si>
    <t>https://vimeo.com/190251924</t>
  </si>
  <si>
    <t>Pavao Pinjušić</t>
  </si>
  <si>
    <t>Luka Novaković-Bobanac</t>
  </si>
  <si>
    <t xml:space="preserve">OŠ Augusta Cesarca </t>
  </si>
  <si>
    <t>Andrija Kolarević</t>
  </si>
  <si>
    <t>https://vimeo.com/190315939</t>
  </si>
  <si>
    <t>Veronika Huber</t>
  </si>
  <si>
    <t>https://vimeo.com/190315943</t>
  </si>
  <si>
    <t>Lea Banovac</t>
  </si>
  <si>
    <t>https://vimeo.com/190315942</t>
  </si>
  <si>
    <t>Luka Cener</t>
  </si>
  <si>
    <t>https://vimeo.com/190316118</t>
  </si>
  <si>
    <t xml:space="preserve"> Filip Bartulović</t>
  </si>
  <si>
    <t>https://vimeo.com/190246756</t>
  </si>
  <si>
    <t>Domagoj Vinković</t>
  </si>
  <si>
    <t>https://vimeo.com/190246761</t>
  </si>
  <si>
    <t xml:space="preserve"> Hrvoje Paradžik</t>
  </si>
  <si>
    <t>https://vimeo.com/190246759</t>
  </si>
  <si>
    <t xml:space="preserve"> Matej Janković</t>
  </si>
  <si>
    <t>https://vimeo.com/190246757</t>
  </si>
  <si>
    <t xml:space="preserve"> Filip Pešut</t>
  </si>
  <si>
    <t>https://vimeo.com/190246760</t>
  </si>
  <si>
    <t>OŠ Bartola Kašića, Vinkovci</t>
  </si>
  <si>
    <t>Edo Juranović</t>
  </si>
  <si>
    <t>https://vimeo.com/190079235</t>
  </si>
  <si>
    <t>Vesna Majdandžić</t>
  </si>
  <si>
    <t>Ivana Mikičić</t>
  </si>
  <si>
    <t>https://vimeo.com/190079490</t>
  </si>
  <si>
    <t>Vlatko Miljenko Blažeković</t>
  </si>
  <si>
    <t>https://vimeo.com/190079639</t>
  </si>
  <si>
    <t>Lidija Štrbac</t>
  </si>
  <si>
    <t>https://vimeo.com/190079797</t>
  </si>
  <si>
    <t>Jovan Resanović</t>
  </si>
  <si>
    <t>https://vimeo.com/190079884</t>
  </si>
  <si>
    <t>Marijan Ulaković</t>
  </si>
  <si>
    <t>Patrik Mlađenović</t>
  </si>
  <si>
    <t>https://vimeo.com/190079958</t>
  </si>
  <si>
    <t>Eugen Španović</t>
  </si>
  <si>
    <t>https://vimeo.com/190080082</t>
  </si>
  <si>
    <t>Sergej Carić</t>
  </si>
  <si>
    <t>https://vimeo.com/190080142</t>
  </si>
  <si>
    <t>OŠ Dvor</t>
  </si>
  <si>
    <t>Lean Sošić</t>
  </si>
  <si>
    <t>https://vimeo.com/190239284</t>
  </si>
  <si>
    <t>Enna Peroš</t>
  </si>
  <si>
    <t>Nino Marić</t>
  </si>
  <si>
    <t>https://vimeo.com/190239285</t>
  </si>
  <si>
    <t>Endi Srabović</t>
  </si>
  <si>
    <t>https://vimeo.com/190239993</t>
  </si>
  <si>
    <t>Ivan Haubrich</t>
  </si>
  <si>
    <t>https://vimeo.com/190239994</t>
  </si>
  <si>
    <t>OŠ Petra Studenca Kanfanar</t>
  </si>
  <si>
    <t>Filip Brundić</t>
  </si>
  <si>
    <t>https://vimeo.com/190068579</t>
  </si>
  <si>
    <t>Nenad Sušec</t>
  </si>
  <si>
    <t>Ivan Škreblin</t>
  </si>
  <si>
    <t>https://vimeo.com/190068584</t>
  </si>
  <si>
    <t>Noa Aščerić</t>
  </si>
  <si>
    <t>https://vimeo.com/190068585</t>
  </si>
  <si>
    <t>Kristijan Čep</t>
  </si>
  <si>
    <t>https://vimeo.com/190068586</t>
  </si>
  <si>
    <t>Patrik Lončarec</t>
  </si>
  <si>
    <t>https://vimeo.com/190078434</t>
  </si>
  <si>
    <t>Fran Županić</t>
  </si>
  <si>
    <t>https://vimeo.com/190078437</t>
  </si>
  <si>
    <t>Marko Zgorelec</t>
  </si>
  <si>
    <t>https://vimeo.com/190078439</t>
  </si>
  <si>
    <t>Marcel Broz</t>
  </si>
  <si>
    <t>https://vimeo.com/190078444</t>
  </si>
  <si>
    <t>Patrik Balija</t>
  </si>
  <si>
    <t>https://vimeo.com/190078447</t>
  </si>
  <si>
    <t>OŠ Josipa Broza</t>
  </si>
  <si>
    <t>Dominik Presečki</t>
  </si>
  <si>
    <t>https://vimeo.com/groups/414712/videos/190261461</t>
  </si>
  <si>
    <t>Kristijan Leskovar</t>
  </si>
  <si>
    <t>Jakob Domagoj Jug</t>
  </si>
  <si>
    <t>https://vimeo.com/groups/414712/videos/190263033</t>
  </si>
  <si>
    <t>Marko Crnogaj</t>
  </si>
  <si>
    <t>https://vimeo.com/groups/414712/videos/190264494</t>
  </si>
  <si>
    <t>Patrik Kantolić</t>
  </si>
  <si>
    <t>https://vimeo.com/groups/414712/videos/190266132</t>
  </si>
  <si>
    <t>Jurica Bočkaj</t>
  </si>
  <si>
    <t>https://vimeo.com/groups/414712/videos/190267607</t>
  </si>
  <si>
    <t>Vid Kučko</t>
  </si>
  <si>
    <t>https://vimeo.com/groups/414712/videos/190270143</t>
  </si>
  <si>
    <t>Antonio Presečki</t>
  </si>
  <si>
    <t>https://vimeo.com/groups/414712/videos/190271984</t>
  </si>
  <si>
    <t>OŠ "Ljudevit Gaj " Krapina</t>
  </si>
  <si>
    <t>Lucija Lukešić</t>
  </si>
  <si>
    <t>https://vimeo.com/190241313</t>
  </si>
  <si>
    <t>Sanja Španić</t>
  </si>
  <si>
    <t>Danijel Valić</t>
  </si>
  <si>
    <t>https://vimeo.com/190245117</t>
  </si>
  <si>
    <t>Kristijan Šimunić</t>
  </si>
  <si>
    <t>https://vimeo.com/190250832</t>
  </si>
  <si>
    <t>Alen Lovrić</t>
  </si>
  <si>
    <t>https://vimeo.com/190250833</t>
  </si>
  <si>
    <t>Dino Drčec</t>
  </si>
  <si>
    <t>https://vimeo.com/190255808</t>
  </si>
  <si>
    <t>Oš Mahično</t>
  </si>
  <si>
    <t>Jakov Hotovec</t>
  </si>
  <si>
    <t>https://vimeo.com/189957847</t>
  </si>
  <si>
    <t>Saša Keser</t>
  </si>
  <si>
    <t xml:space="preserve">Radili su svi zajedno kao grupa. </t>
  </si>
  <si>
    <t>Aryan Ghiassi</t>
  </si>
  <si>
    <t>Luka Szabo</t>
  </si>
  <si>
    <t>Antonio Kit</t>
  </si>
  <si>
    <t>Dominik Gučanin</t>
  </si>
  <si>
    <t>https://vimeo.com/189957846</t>
  </si>
  <si>
    <t>Alen Joka</t>
  </si>
  <si>
    <t>Karlo Wirth</t>
  </si>
  <si>
    <t>Eugen Juranović</t>
  </si>
  <si>
    <t>Nikola Kševi</t>
  </si>
  <si>
    <t>Karlo Tkalčec</t>
  </si>
  <si>
    <t>OŠ Mato Lovrak, Nova Gradiška</t>
  </si>
  <si>
    <t>Patrik Bjeliš</t>
  </si>
  <si>
    <t>Tomislava Ivanković</t>
  </si>
  <si>
    <t>suglasnost poslana sa rezultatima</t>
  </si>
  <si>
    <t>Borna Kovač</t>
  </si>
  <si>
    <t>Gabriela Glavinić</t>
  </si>
  <si>
    <t>Marin Spajić</t>
  </si>
  <si>
    <t>Luka Bošković</t>
  </si>
  <si>
    <t>Karlo Ajduk</t>
  </si>
  <si>
    <t>Jure Herceg</t>
  </si>
  <si>
    <t>Petar Nikolić</t>
  </si>
  <si>
    <t>Nikola Bartulović</t>
  </si>
  <si>
    <t>OŠ Opuzen</t>
  </si>
  <si>
    <t>https://vimeo.com/190236008</t>
  </si>
  <si>
    <t>https://vimeo.com/190236550</t>
  </si>
  <si>
    <t>https://vimeo.com/190236778</t>
  </si>
  <si>
    <t>https://vimeo.com/190237081</t>
  </si>
  <si>
    <t>https://vimeo.com/190237559</t>
  </si>
  <si>
    <t>https://vimeo.com/190238044</t>
  </si>
  <si>
    <t>OŠ Podturen</t>
  </si>
  <si>
    <t>Petra Alimović</t>
  </si>
  <si>
    <t>https://vimeo.com/190257018</t>
  </si>
  <si>
    <t>Valentina Dijačić</t>
  </si>
  <si>
    <t>Filip Alaber</t>
  </si>
  <si>
    <t>https://vimeo.com/190256067</t>
  </si>
  <si>
    <t>Benjamin Teskera</t>
  </si>
  <si>
    <t>https://vimeo.com/190257232</t>
  </si>
  <si>
    <t>Lovro Milišić</t>
  </si>
  <si>
    <t>https://vimeo.com/190256726</t>
  </si>
  <si>
    <t>OŠ Retkovec</t>
  </si>
  <si>
    <t>https://vimeo.com/190213992</t>
  </si>
  <si>
    <t>Tomislav Milanović</t>
  </si>
  <si>
    <t>https://vimeo.com/190214088</t>
  </si>
  <si>
    <t>https://vimeo.com/190213927</t>
  </si>
  <si>
    <t>https://vimeo.com/190213639</t>
  </si>
  <si>
    <t>https://vimeo.com/190213709</t>
  </si>
  <si>
    <t>https://vimeo.com/190213870</t>
  </si>
  <si>
    <t>https://vimeo.com/190213771</t>
  </si>
  <si>
    <t>https://vimeo.com/190213545</t>
  </si>
  <si>
    <t>OŠ Satnica Đakovačka</t>
  </si>
  <si>
    <t>Ivan Janjić</t>
  </si>
  <si>
    <t>https://vimeo.com/190306273</t>
  </si>
  <si>
    <t>Klaudija Wild</t>
  </si>
  <si>
    <t>Lucija Janjić</t>
  </si>
  <si>
    <t>https://vimeo.com/190306586</t>
  </si>
  <si>
    <t>Ivor Dakić</t>
  </si>
  <si>
    <t>https://vimeo.com/190306872</t>
  </si>
  <si>
    <t>Matej Jurec</t>
  </si>
  <si>
    <t>https://vimeo.com/190307059</t>
  </si>
  <si>
    <t>OŠ Zrinskih Nuštar</t>
  </si>
  <si>
    <t>Erik Jakopanec</t>
  </si>
  <si>
    <t>https://vimeo.com/190262142</t>
  </si>
  <si>
    <t>Tijana Martić</t>
  </si>
  <si>
    <t>Adrian Hlebar</t>
  </si>
  <si>
    <t>https://vimeo.com/190264355</t>
  </si>
  <si>
    <t>Jan Vuk</t>
  </si>
  <si>
    <t>https://vimeo.com/190264802</t>
  </si>
  <si>
    <t>Roko Petrović</t>
  </si>
  <si>
    <t>https://vimeo.com/190265958</t>
  </si>
  <si>
    <t>Luka Kovač</t>
  </si>
  <si>
    <t>https://vimeo.com/190266993</t>
  </si>
  <si>
    <t>Udruga za održivi razvoj Hrvatske</t>
  </si>
  <si>
    <t>Dino Počekaj</t>
  </si>
  <si>
    <t>https://vimeo.com/189758389</t>
  </si>
  <si>
    <t>Darko Suman</t>
  </si>
  <si>
    <t>Mikka Lesar</t>
  </si>
  <si>
    <t>https://vimeo.com/189758388</t>
  </si>
  <si>
    <t>Matteo Kik</t>
  </si>
  <si>
    <t>https://vimeo.com/189758390</t>
  </si>
  <si>
    <t>Ivan Paškvalić</t>
  </si>
  <si>
    <t>https://vimeo.com/189758391</t>
  </si>
  <si>
    <t>Uključene LEDice na početku</t>
  </si>
  <si>
    <t>Patrik Mandić</t>
  </si>
  <si>
    <t>https://vimeo.com/189758392</t>
  </si>
  <si>
    <t>Kotač robota izašao izvan staze nakon 120 bodova</t>
  </si>
  <si>
    <t>Paolo Fijamin</t>
  </si>
  <si>
    <t>https://vimeo.com/189758394</t>
  </si>
  <si>
    <t>Društvo za robotiku Istra</t>
  </si>
  <si>
    <t>Jasenka Martinović</t>
  </si>
  <si>
    <t>Mihael Tesla</t>
  </si>
  <si>
    <t>Pogrešno imenovan video radi se o Strahinji Puhača dok je isprobavao robota i radio na zadatku</t>
  </si>
  <si>
    <t>Udruga Kreativna udruga Ruke</t>
  </si>
  <si>
    <t>Gabrijel Ormanec</t>
  </si>
  <si>
    <t>https://vimeo.com/190272578</t>
  </si>
  <si>
    <t>Tomislav Embreuš</t>
  </si>
  <si>
    <t>Antun Gregar Hrženjak</t>
  </si>
  <si>
    <t>https://vimeo.com/190273976</t>
  </si>
  <si>
    <t>Josip Benkek</t>
  </si>
  <si>
    <t>https://vimeo.com/190274444</t>
  </si>
  <si>
    <t>Narodna knjižnica Virje</t>
  </si>
  <si>
    <t>Luka Katava</t>
  </si>
  <si>
    <t>https://vimeo.com/189949374</t>
  </si>
  <si>
    <t>Ivan Kunac</t>
  </si>
  <si>
    <t>Ivan Draganić</t>
  </si>
  <si>
    <t>https://vimeo.com/189975963</t>
  </si>
  <si>
    <t>https://vimeo.com/189976081</t>
  </si>
  <si>
    <t>Ivan Hardi</t>
  </si>
  <si>
    <t>https://vimeo.com/190353013</t>
  </si>
  <si>
    <t>OŠ Antuna Bauera</t>
  </si>
  <si>
    <t>Borna Draganić</t>
  </si>
  <si>
    <t>https://vimeo.com/190093907</t>
  </si>
  <si>
    <t>Miljenko Ilić</t>
  </si>
  <si>
    <t>Luka Mužek</t>
  </si>
  <si>
    <t>https://vimeo.com/190095122</t>
  </si>
  <si>
    <t>Klara Kundih</t>
  </si>
  <si>
    <t>https://vimeo.com/190096204</t>
  </si>
  <si>
    <t>Ana Kundih</t>
  </si>
  <si>
    <t>https://vimeo.com/190096446</t>
  </si>
  <si>
    <t>Mihaela Puh</t>
  </si>
  <si>
    <t>https://vimeo.com/190096656</t>
  </si>
  <si>
    <t>Kaja Jambrek</t>
  </si>
  <si>
    <t>https://vimeo.com/190096867</t>
  </si>
  <si>
    <t>Vedran Pavić</t>
  </si>
  <si>
    <t>https://vimeo.com/190097061</t>
  </si>
  <si>
    <t>Tara Bucifal</t>
  </si>
  <si>
    <t>https://vimeo.com/190097194</t>
  </si>
  <si>
    <t>Gabriel Licitar</t>
  </si>
  <si>
    <t>https://vimeo.com/190097344</t>
  </si>
  <si>
    <t>Goran Brlek</t>
  </si>
  <si>
    <t>https://vimeo.com/190097513</t>
  </si>
  <si>
    <t>Jan Cvrtila</t>
  </si>
  <si>
    <t>https://vimeo.com/190351384</t>
  </si>
  <si>
    <t>Fabijan Gjonlleshaj</t>
  </si>
  <si>
    <t>https://vimeo.com/190351643</t>
  </si>
  <si>
    <t>Adrijan Zajec</t>
  </si>
  <si>
    <t>https://vimeo.com/190351826</t>
  </si>
  <si>
    <t>Amadeja Rigač</t>
  </si>
  <si>
    <t>https://vimeo.com/190351973</t>
  </si>
  <si>
    <t>Matija Hmelina</t>
  </si>
  <si>
    <t>https://vimeo.com/190352059</t>
  </si>
  <si>
    <t>OŠ Augusta Cesarca, Krapina</t>
  </si>
  <si>
    <t>Luka Badel</t>
  </si>
  <si>
    <t>https://vimeo.com/190152873</t>
  </si>
  <si>
    <t>Ivan Gotić</t>
  </si>
  <si>
    <t>Luka Filipović</t>
  </si>
  <si>
    <t>https://vimeo.com/190152874</t>
  </si>
  <si>
    <t>Tibor Minković</t>
  </si>
  <si>
    <t>https://vimeo.com/190152876</t>
  </si>
  <si>
    <t>Petar Kroflin</t>
  </si>
  <si>
    <t>https://vimeo.com/190152875</t>
  </si>
  <si>
    <t>OŠ bana Josipa Jelačića</t>
  </si>
  <si>
    <t>Marta Novaković</t>
  </si>
  <si>
    <t>https://vimeo.com/190228488</t>
  </si>
  <si>
    <t>Sergej Pavlek</t>
  </si>
  <si>
    <t>Dorian Piljek</t>
  </si>
  <si>
    <t>https://vimeo.com/190228719</t>
  </si>
  <si>
    <t>Nino Dijanić Mališ</t>
  </si>
  <si>
    <t>https://vimeo.com/190228729</t>
  </si>
  <si>
    <t>Gabriel Ivaković</t>
  </si>
  <si>
    <t>https://vimeo.com/190228737</t>
  </si>
  <si>
    <t>OŠ braće Radića, Kloštar Ivanić</t>
  </si>
  <si>
    <t>https://vimeo.com/190224485</t>
  </si>
  <si>
    <t>https://vimeo.com/190224484</t>
  </si>
  <si>
    <t>https://vimeo.com/190224487</t>
  </si>
  <si>
    <t>https://vimeo.com/190224486</t>
  </si>
  <si>
    <t>https://vimeo.com/190064967</t>
  </si>
  <si>
    <t>https://vimeo.com/190064968</t>
  </si>
  <si>
    <t>https://vimeo.com/190308646</t>
  </si>
  <si>
    <t>https://vimeo.com/190308647</t>
  </si>
  <si>
    <t>https://vimeo.com/190308648</t>
  </si>
  <si>
    <t>https://vimeo.com/190308649</t>
  </si>
  <si>
    <t>https://vimeo.com/190308654</t>
  </si>
  <si>
    <t>https://vimeo.com/190360073</t>
  </si>
  <si>
    <t>https://vimeo.com/190314266</t>
  </si>
  <si>
    <t>https://vimeo.com/190314267</t>
  </si>
  <si>
    <t>https://vimeo.com/190360072</t>
  </si>
  <si>
    <t>OŠ Brodarica</t>
  </si>
  <si>
    <t>Lovro Strbad</t>
  </si>
  <si>
    <t>https://vimeo.com/groups/414712/videos/190260202</t>
  </si>
  <si>
    <t>Mladen Žerjav</t>
  </si>
  <si>
    <t>Štefan Štirinić</t>
  </si>
  <si>
    <t>https://vimeo.com/groups/414712/videos/190260974</t>
  </si>
  <si>
    <t>Mia Čmrlec</t>
  </si>
  <si>
    <t>https://vimeo.com/groups/414712/videos/190261023</t>
  </si>
  <si>
    <t>Nina Nestić</t>
  </si>
  <si>
    <t>https://vimeo.com/groups/414712/videos/190261073</t>
  </si>
  <si>
    <t>Paola Lukša</t>
  </si>
  <si>
    <t>https://vimeo.com/groups/414712/videos/190261221</t>
  </si>
  <si>
    <t>Sonja Lovrinović</t>
  </si>
  <si>
    <t>https://vimeo.com/groups/414712/videos/190260666</t>
  </si>
  <si>
    <t>OŠ Donja Dubrava</t>
  </si>
  <si>
    <t>David Božinović</t>
  </si>
  <si>
    <t>https://vimeo.com/190350483</t>
  </si>
  <si>
    <t>Ivana Knezović</t>
  </si>
  <si>
    <t>Nemanja Stepančević</t>
  </si>
  <si>
    <t>https://vimeo.com/190350639</t>
  </si>
  <si>
    <t>Mia Jurina</t>
  </si>
  <si>
    <t>https://vimeo.com/190350746</t>
  </si>
  <si>
    <t>Vinko Grbeš</t>
  </si>
  <si>
    <t>https://vimeo.com/190350859</t>
  </si>
  <si>
    <t>Veronika Kolarec</t>
  </si>
  <si>
    <t>https://vimeo.com/190351023</t>
  </si>
  <si>
    <t>David Šimić</t>
  </si>
  <si>
    <t>https://vimeo.com/190351112</t>
  </si>
  <si>
    <t>Dunja Krutak</t>
  </si>
  <si>
    <t xml:space="preserve"> https://vimeo.com/190351174</t>
  </si>
  <si>
    <t>OŠ dr.Franjo Tuđman</t>
  </si>
  <si>
    <t>Nolan Ilisić</t>
  </si>
  <si>
    <t>https://vimeo.com/190361631</t>
  </si>
  <si>
    <t>Hatka Adrović</t>
  </si>
  <si>
    <t>Patrik Blašković</t>
  </si>
  <si>
    <t>https://vimeo.com/190361999</t>
  </si>
  <si>
    <t>Matija Sapotnik</t>
  </si>
  <si>
    <t>https://vimeo.com/190362268</t>
  </si>
  <si>
    <t>Ivan Grgorović</t>
  </si>
  <si>
    <t>Adrian Lunko</t>
  </si>
  <si>
    <t>https://vimeo.com/190363683</t>
  </si>
  <si>
    <t>Nika Agostelli</t>
  </si>
  <si>
    <t>https://vimeo.com/190364163</t>
  </si>
  <si>
    <t>OŠ dr. Mate Demarina</t>
  </si>
  <si>
    <t>Lovro Đerek</t>
  </si>
  <si>
    <t>https://vimeo.com/groups/414712/videos/190349834</t>
  </si>
  <si>
    <t>Darko  Martinko</t>
  </si>
  <si>
    <t>Mirko Filip</t>
  </si>
  <si>
    <t>https://vimeo.com/groups/414712/videos/190350004</t>
  </si>
  <si>
    <t>Dominik Basić</t>
  </si>
  <si>
    <t>https://vimeo.com/groups/414712/videos/190350096</t>
  </si>
  <si>
    <t>Marija Kovačević</t>
  </si>
  <si>
    <t>https://vimeo.com/groups/414712/videos/190350170</t>
  </si>
  <si>
    <t>Sofija Gašparović</t>
  </si>
  <si>
    <t>https://vimeo.com/groups/414712/videos/190350267</t>
  </si>
  <si>
    <t>Ivan Nevečerl</t>
  </si>
  <si>
    <t>https://vimeo.com/groups/414712/videos/190350289</t>
  </si>
  <si>
    <t>Roko Rakić</t>
  </si>
  <si>
    <t>https://vimeo.com/groups/414712/videos/190350516</t>
  </si>
  <si>
    <t>Lukas Nađvinski</t>
  </si>
  <si>
    <t>https://vimeo.com/groups/414712/videos/190350612</t>
  </si>
  <si>
    <t>Ivor Vidatić</t>
  </si>
  <si>
    <t>https://vimeo.com/groups/414712/videos/190350674</t>
  </si>
  <si>
    <t>OŠ Frana Galovića</t>
  </si>
  <si>
    <t>Lea Šala</t>
  </si>
  <si>
    <t>https://vimeo.com/groups/414712/videos/190351746</t>
  </si>
  <si>
    <t>Gabrijel Vrlec</t>
  </si>
  <si>
    <t>https://vimeo.com/groups/414712/videos/190351837</t>
  </si>
  <si>
    <t>Patrik Mutak</t>
  </si>
  <si>
    <t>https://vimeo.com/groups/414712/videos/190351951</t>
  </si>
  <si>
    <t>David Vuk</t>
  </si>
  <si>
    <t>https://vimeo.com/groups/414712/videos/190352089</t>
  </si>
  <si>
    <t>OŠ Franje Horvata Kiša</t>
  </si>
  <si>
    <t>Jan Zima</t>
  </si>
  <si>
    <t>https://vimeo.com/groups/414712/videos/190362627</t>
  </si>
  <si>
    <t>Tomislav Pandurić</t>
  </si>
  <si>
    <t>Robert Mlinarević</t>
  </si>
  <si>
    <t>https://vimeo.com/groups/414712/videos/190362889</t>
  </si>
  <si>
    <t>Lucija Jelčić</t>
  </si>
  <si>
    <t>Damir Krsnik</t>
  </si>
  <si>
    <t>https://vimeo.com/190361669</t>
  </si>
  <si>
    <t>Emilija Prgomet</t>
  </si>
  <si>
    <t>Luka Bilušić</t>
  </si>
  <si>
    <t>https://vimeo.com/190362202</t>
  </si>
  <si>
    <t>Marko Filipović</t>
  </si>
  <si>
    <t>https://vimeo.com/190361312</t>
  </si>
  <si>
    <t>Patrik Iličić</t>
  </si>
  <si>
    <t>https://vimeo.com/190361951</t>
  </si>
  <si>
    <t>Ivana Perić</t>
  </si>
  <si>
    <t>zbog bolesti nije sudjelovala</t>
  </si>
  <si>
    <t>OS Gorjani, Gorjani</t>
  </si>
  <si>
    <t>Angela Perić</t>
  </si>
  <si>
    <t>https://vimeo.com/groups/414712/videos/190360635</t>
  </si>
  <si>
    <t>Gordan Paradžik</t>
  </si>
  <si>
    <t>Ivano Đordan</t>
  </si>
  <si>
    <t>http://vimeo.com/groups/414712/videos/190360823</t>
  </si>
  <si>
    <t>Antun Debić</t>
  </si>
  <si>
    <t>http://vimeo.com/groups/414712/videos/190361097</t>
  </si>
  <si>
    <t>Marino Matić</t>
  </si>
  <si>
    <t>http://vimeo.com/groups/414712/videos/190361313</t>
  </si>
  <si>
    <t>Ivan Leskar</t>
  </si>
  <si>
    <t>http://vimeo.com/groups/414712/videos/190361561</t>
  </si>
  <si>
    <t>Erik Pehli</t>
  </si>
  <si>
    <t>http://vimeo.com/groups/414712/videos/190361770</t>
  </si>
  <si>
    <t>Bruno Medić</t>
  </si>
  <si>
    <t>http://vimeo.com/groups/414712/videos/190362119</t>
  </si>
  <si>
    <t>OŠ Grigor Vitez</t>
  </si>
  <si>
    <t>Luka  Šimić</t>
  </si>
  <si>
    <t>https://vimeo.com/190349308</t>
  </si>
  <si>
    <t>Jerko Leventić</t>
  </si>
  <si>
    <t>Ivan  Miloš</t>
  </si>
  <si>
    <t>https://vimeo.com/190349477</t>
  </si>
  <si>
    <t>Ivan  Pinjuh</t>
  </si>
  <si>
    <t>https://vimeo.com/190349813</t>
  </si>
  <si>
    <t>Rafael  Katura</t>
  </si>
  <si>
    <t>https://vimeo.com/190350011</t>
  </si>
  <si>
    <t>Mia  Miloš</t>
  </si>
  <si>
    <t>https://vimeo.com/190348300</t>
  </si>
  <si>
    <t>OŠ Ruđera Boškovića</t>
  </si>
  <si>
    <t>Marko Dikanović</t>
  </si>
  <si>
    <t>https://vimeo.com/190310074</t>
  </si>
  <si>
    <t>Helena Nađ</t>
  </si>
  <si>
    <t>https://vimeo.com/190310858</t>
  </si>
  <si>
    <t>Kristian Senčić</t>
  </si>
  <si>
    <t>https://vimeo.com/190311545</t>
  </si>
  <si>
    <t>Ivor Rakijašić</t>
  </si>
  <si>
    <t>https://vimeo.com/190311731</t>
  </si>
  <si>
    <t>Pavao Kujundžija</t>
  </si>
  <si>
    <t>https://vimeo.com/190311879</t>
  </si>
  <si>
    <t>OŠ Ivana Gorana Kovačića Vinkovci</t>
  </si>
  <si>
    <t>Barbara Vinković</t>
  </si>
  <si>
    <t>https://vimeo.com/190355767</t>
  </si>
  <si>
    <t>Renata Martinec</t>
  </si>
  <si>
    <t>Lovro Latin</t>
  </si>
  <si>
    <t>https://vimeo.com/190354850</t>
  </si>
  <si>
    <t>Paula Perko</t>
  </si>
  <si>
    <t>https://vimeo.com/190353943</t>
  </si>
  <si>
    <t>David Latin</t>
  </si>
  <si>
    <t>https://vimeo.com/190354096</t>
  </si>
  <si>
    <t>Leon Zanjko</t>
  </si>
  <si>
    <t>https://vimeo.com/190354324</t>
  </si>
  <si>
    <t>Ana Šafarić</t>
  </si>
  <si>
    <t>https://vimeo.com/190353615</t>
  </si>
  <si>
    <t>OŠ Ivana Gorana Kovačića, Sveti Juraj na Bregu</t>
  </si>
  <si>
    <t>Kristijan Žerovnik</t>
  </si>
  <si>
    <t>https://vimeo.com/190355801</t>
  </si>
  <si>
    <t>Mladen Andrijanić</t>
  </si>
  <si>
    <t>Petar Vidović</t>
  </si>
  <si>
    <t>https://vimeo.com/190356282</t>
  </si>
  <si>
    <t>Vinko Ivičević</t>
  </si>
  <si>
    <t>https://vimeo.com/190356589</t>
  </si>
  <si>
    <t>Džan Suljević</t>
  </si>
  <si>
    <t>https://vimeo.com/190356945</t>
  </si>
  <si>
    <t>OŠ Ivana Gundulića, Dubrovnik</t>
  </si>
  <si>
    <t>https://vimeo.com/190289010</t>
  </si>
  <si>
    <t>https://vimeo.com/190289184</t>
  </si>
  <si>
    <t>https://vimeo.com/190289012</t>
  </si>
  <si>
    <t>https://vimeo.com/190289186</t>
  </si>
  <si>
    <t>https://vimeo.com/190289014</t>
  </si>
  <si>
    <t>https://vimeo.com/190289015</t>
  </si>
  <si>
    <t>OŠ Ivana Zajca</t>
  </si>
  <si>
    <t>Iva Mijakić</t>
  </si>
  <si>
    <t>https://vimeo.com/190154030</t>
  </si>
  <si>
    <t>Lorijan Ivić</t>
  </si>
  <si>
    <t>https://vimeo.com/190154414</t>
  </si>
  <si>
    <t>Ana Švegli</t>
  </si>
  <si>
    <t>https://vimeo.com/190154612</t>
  </si>
  <si>
    <t>Robert Drenjančević</t>
  </si>
  <si>
    <t>https://vimeo.com/190155463</t>
  </si>
  <si>
    <t>Vinko Ivančić</t>
  </si>
  <si>
    <t>https://vimeo.com/190155667</t>
  </si>
  <si>
    <t>Ivan Jaman</t>
  </si>
  <si>
    <t>https://vimeo.com/190155855</t>
  </si>
  <si>
    <t>https://vimeo.com/190156030</t>
  </si>
  <si>
    <t>Marija Pilipović</t>
  </si>
  <si>
    <t>https://vimeo.com/190348503</t>
  </si>
  <si>
    <t>Lara Posavčević</t>
  </si>
  <si>
    <t>https://vimeo.com/190348610</t>
  </si>
  <si>
    <t>Helena Svalina</t>
  </si>
  <si>
    <t>https://vimeo.com/190348645</t>
  </si>
  <si>
    <t xml:space="preserve">OŠ Josipa Antuna Ćolnića </t>
  </si>
  <si>
    <t>Ante Dragun</t>
  </si>
  <si>
    <t>https://vimeo.com/190348047</t>
  </si>
  <si>
    <t>Ana Štajmaher</t>
  </si>
  <si>
    <t>Ivan Brnatović</t>
  </si>
  <si>
    <t>https://vimeo.com/190348133</t>
  </si>
  <si>
    <t>Matej Ivičić - Tadić</t>
  </si>
  <si>
    <t>https://vimeo.com/190347593</t>
  </si>
  <si>
    <t>Ivan Šušnjara</t>
  </si>
  <si>
    <t>https://vimeo.com/190347923</t>
  </si>
  <si>
    <t>OŠ Josipa Lovretića</t>
  </si>
  <si>
    <t>Edi Graovac</t>
  </si>
  <si>
    <t>https://vimeo.com/190357649</t>
  </si>
  <si>
    <t>Katarina Butković</t>
  </si>
  <si>
    <t>Natjecatelj 1</t>
  </si>
  <si>
    <t>Dino Cazin</t>
  </si>
  <si>
    <t>https://vimeo.com/190358426</t>
  </si>
  <si>
    <t>Natjecatelj 2</t>
  </si>
  <si>
    <t>Lea Bertović</t>
  </si>
  <si>
    <t>https://vimeo.com/190357654</t>
  </si>
  <si>
    <t>Natjecatelj 3</t>
  </si>
  <si>
    <t>Ante Juričić</t>
  </si>
  <si>
    <t>https://vimeo.com/190357653</t>
  </si>
  <si>
    <t>Natjecatelj 4</t>
  </si>
  <si>
    <t>Hrvoje Žilić</t>
  </si>
  <si>
    <t>https://vimeo.com/190357652</t>
  </si>
  <si>
    <t>Natjecatelj 5</t>
  </si>
  <si>
    <t>OŠ  "Josipdol"</t>
  </si>
  <si>
    <t>Dorian Aurer</t>
  </si>
  <si>
    <t>https://vimeo.com/190346733</t>
  </si>
  <si>
    <t>Darijo Čamilović</t>
  </si>
  <si>
    <t>Mate Balala</t>
  </si>
  <si>
    <t>https://vimeo.com/190346743</t>
  </si>
  <si>
    <t>Benedikt Lončar</t>
  </si>
  <si>
    <t>https://vimeo.com/190346738</t>
  </si>
  <si>
    <t>Ivan Miklić</t>
  </si>
  <si>
    <t>https://vimeo.com/190346732</t>
  </si>
  <si>
    <t xml:space="preserve">OŠ Ivan Lacković Croata </t>
  </si>
  <si>
    <t>Josip Majstorović</t>
  </si>
  <si>
    <t>https://vimeo.com/groups/414712/videos/190289523</t>
  </si>
  <si>
    <t>Dragica Terzić</t>
  </si>
  <si>
    <t>Mario Mrkobrada</t>
  </si>
  <si>
    <t>https://vimeo.com/groups/414712/videos/190289524</t>
  </si>
  <si>
    <t>Hrvoje Vlahović</t>
  </si>
  <si>
    <t>https://vimeo.com/groups/414712/videos/190289522</t>
  </si>
  <si>
    <t>Filip Jajčinović</t>
  </si>
  <si>
    <t>https://vimeo.com/groups/414712/videos/190289525</t>
  </si>
  <si>
    <t>Nikola Didulica</t>
  </si>
  <si>
    <t>https://vimeo.com/groups/414712/videos/190289521</t>
  </si>
  <si>
    <t>OŠ Komarevo</t>
  </si>
  <si>
    <t>Mihovil Grubišić</t>
  </si>
  <si>
    <t>https://vimeo.com/190161662</t>
  </si>
  <si>
    <t>Ivan Lasić</t>
  </si>
  <si>
    <t>Bruno Bolić</t>
  </si>
  <si>
    <t>https://vimeo.com/190161817</t>
  </si>
  <si>
    <t>Nika Horvat</t>
  </si>
  <si>
    <t>https://vimeo.com/190352120</t>
  </si>
  <si>
    <t>Teo Dizdar</t>
  </si>
  <si>
    <t>https://vimeo.com/189809848</t>
  </si>
  <si>
    <t>Aleksandar Rajačić</t>
  </si>
  <si>
    <t>https://vimeo.com/190160261</t>
  </si>
  <si>
    <t>Rikard Rajačić</t>
  </si>
  <si>
    <t>https://vimeo.com/190160846</t>
  </si>
  <si>
    <t>Marko Matković</t>
  </si>
  <si>
    <t>https://vimeo.com/190352263</t>
  </si>
  <si>
    <t>Lovro Mihaljević</t>
  </si>
  <si>
    <t>https://vimeo.com/190162795</t>
  </si>
  <si>
    <t>Lorena Zorec</t>
  </si>
  <si>
    <t>https://vimeo.com/190352332</t>
  </si>
  <si>
    <t>Dragutin Kelčec Suhovec</t>
  </si>
  <si>
    <t>https://vimeo.com/189820883</t>
  </si>
  <si>
    <t>Toni Halilović</t>
  </si>
  <si>
    <t>https://vimeo.com/190162964</t>
  </si>
  <si>
    <t>Bože Zelić</t>
  </si>
  <si>
    <t>https://vimeo.com/190161182</t>
  </si>
  <si>
    <t>Andrej Bestić</t>
  </si>
  <si>
    <t>https://vimeo.com/190161464</t>
  </si>
  <si>
    <t>Viktor Čondrić</t>
  </si>
  <si>
    <t>https://vimeo.com/190352390</t>
  </si>
  <si>
    <t>Fran Ament</t>
  </si>
  <si>
    <t>https://vimeo.com/190161045</t>
  </si>
  <si>
    <t>OŠ Petra Preradovića, Zagreb</t>
  </si>
  <si>
    <t>Ana Kokić</t>
  </si>
  <si>
    <t>https://vimeo.com/190355227</t>
  </si>
  <si>
    <t>Ivica Stanić</t>
  </si>
  <si>
    <t>https://vimeo.com/190355972</t>
  </si>
  <si>
    <t>Stipe Župan</t>
  </si>
  <si>
    <t>https://vimeo.com/190356061</t>
  </si>
  <si>
    <t>OŠ Petra Preradovića, Zadar</t>
  </si>
  <si>
    <t>Franko Josip Sesar</t>
  </si>
  <si>
    <t>https://vimeo.com/groups/414712/videos/190354326</t>
  </si>
  <si>
    <t>Mirjana Mikec</t>
  </si>
  <si>
    <t>Leon Matanović</t>
  </si>
  <si>
    <t>Matej Adžić</t>
  </si>
  <si>
    <t>Nažalost, video koji smo snimili ne mogu pronaći na mobitelu. :(</t>
  </si>
  <si>
    <t>Robert Kalem</t>
  </si>
  <si>
    <t>Dorian Miletić</t>
  </si>
  <si>
    <t>Dino Damjanović</t>
  </si>
  <si>
    <t>OŠ Tordinci</t>
  </si>
  <si>
    <t>Ivano Dabro</t>
  </si>
  <si>
    <t>https://vimeo.com/185717440</t>
  </si>
  <si>
    <t>Mate Dorvak</t>
  </si>
  <si>
    <t>Nikola Lučić</t>
  </si>
  <si>
    <t>https://vimeo.com/190160564</t>
  </si>
  <si>
    <t>Božidar Pribudić</t>
  </si>
  <si>
    <t>https://vimeo.com/190160994</t>
  </si>
  <si>
    <t>Ivan Smoljo</t>
  </si>
  <si>
    <t>https://vimeo.com/190161341</t>
  </si>
  <si>
    <t>Luka Šunjo</t>
  </si>
  <si>
    <t>https://vimeo.com/190161771</t>
  </si>
  <si>
    <t xml:space="preserve">OŠ Vjekoslava Paraća </t>
  </si>
  <si>
    <t>https://vimeo.com/190353826</t>
  </si>
  <si>
    <t>https://vimeo.com/190353892</t>
  </si>
  <si>
    <t>https://vimeo.com/190353828</t>
  </si>
  <si>
    <t>https://vimeo.com/190353829</t>
  </si>
  <si>
    <t>Andrija Bertetić</t>
  </si>
  <si>
    <t>https://vimeo.com/189761004</t>
  </si>
  <si>
    <t>Ana Suman</t>
  </si>
  <si>
    <t>https://vimeo.com/189761005</t>
  </si>
  <si>
    <t>Leona Pužar</t>
  </si>
  <si>
    <t>https://vimeo.com/189761006</t>
  </si>
  <si>
    <t>Lara Mijandrušić</t>
  </si>
  <si>
    <t>https://vimeo.com/189761007</t>
  </si>
  <si>
    <t>Vanesa Ilić</t>
  </si>
  <si>
    <t>https://vimeo.com/189982550</t>
  </si>
  <si>
    <t>Martin Bertoša</t>
  </si>
  <si>
    <t>https://vimeo.com/190343871</t>
  </si>
  <si>
    <t>Antonio Sergo</t>
  </si>
  <si>
    <t>https://vimeo.com/190343872</t>
  </si>
  <si>
    <t>Luka Ladavac</t>
  </si>
  <si>
    <t>https://vimeo.com/190343873</t>
  </si>
  <si>
    <t>Rea Turčinović</t>
  </si>
  <si>
    <t>https://vimeo.com/190343878</t>
  </si>
  <si>
    <t>Karlo Bertetić</t>
  </si>
  <si>
    <t>https://vimeo.com/190343877</t>
  </si>
  <si>
    <t>Robot produžio nakon cilja</t>
  </si>
  <si>
    <t>Noel Galant</t>
  </si>
  <si>
    <t>https://vimeo.com/190343879</t>
  </si>
  <si>
    <t>Robot stao nakon 250 bodova</t>
  </si>
  <si>
    <t>OŠ Vladimira Nazora, Pazin</t>
  </si>
  <si>
    <t>Toni Jurina</t>
  </si>
  <si>
    <t>https://vimeo.com/groups/414712/videos/190272022</t>
  </si>
  <si>
    <t>Stjepan Krpan</t>
  </si>
  <si>
    <t>Gabriel Višek</t>
  </si>
  <si>
    <t>https://vimeo.com/groups/414712/videos/190272984</t>
  </si>
  <si>
    <t>David Šušnjara</t>
  </si>
  <si>
    <t>https://vimeo.com/groups/414712/videos/190273280</t>
  </si>
  <si>
    <t>Gabrijel Miličević</t>
  </si>
  <si>
    <t>https://vimeo.com/groups/414712/videos/190273573</t>
  </si>
  <si>
    <t>OŠ  Nazora Vinkovci</t>
  </si>
  <si>
    <t>Michel Hajnal</t>
  </si>
  <si>
    <t>https://vimeo.com/groups/414712/videos/190362348</t>
  </si>
  <si>
    <t>Centar tehničke kulture Osijek-ZTK Grada Osijeka</t>
  </si>
  <si>
    <t>https://vimeo.com/190397298</t>
  </si>
  <si>
    <t>https://vimeo.com/190397931</t>
  </si>
  <si>
    <t>https://vimeo.com/190397968</t>
  </si>
  <si>
    <t>https://vimeo.com/190398490</t>
  </si>
  <si>
    <t>https://vimeo.com/190399205</t>
  </si>
  <si>
    <t>https://vimeo.com/190399208</t>
  </si>
  <si>
    <t>Centar za djecu i mlade Pozitivni i sretni</t>
  </si>
  <si>
    <t>Leon Rakić</t>
  </si>
  <si>
    <t>https://vimeo.com/190420645</t>
  </si>
  <si>
    <t>Mladen Sudar</t>
  </si>
  <si>
    <t>Laura Blažević</t>
  </si>
  <si>
    <t>https://vimeo.com/190420685</t>
  </si>
  <si>
    <t>Jan Hercog</t>
  </si>
  <si>
    <t>https://vimeo.com/190420700</t>
  </si>
  <si>
    <t>Patrik Sajfert</t>
  </si>
  <si>
    <t>https://vimeo.com/190420741</t>
  </si>
  <si>
    <t>Adam Mandić</t>
  </si>
  <si>
    <t>https://vimeo.com/190420937</t>
  </si>
  <si>
    <t>Marin Jakupović</t>
  </si>
  <si>
    <t>https://vimeo.com/190420944</t>
  </si>
  <si>
    <t>Marko Blažević</t>
  </si>
  <si>
    <t>https://vimeo.com/190421196</t>
  </si>
  <si>
    <t>Fran Udovičić</t>
  </si>
  <si>
    <t>https://vimeo.com/190420971</t>
  </si>
  <si>
    <t>Kristina Lulić</t>
  </si>
  <si>
    <t>https://vimeo.com/190420970</t>
  </si>
  <si>
    <t>Bruno Janeš</t>
  </si>
  <si>
    <t>https://vimeo.com/190421207</t>
  </si>
  <si>
    <t>Karla Jakupović</t>
  </si>
  <si>
    <t>https://vimeo.com/190421270</t>
  </si>
  <si>
    <t>Gabriel Mažuran</t>
  </si>
  <si>
    <t>https://vimeo.com/190421299</t>
  </si>
  <si>
    <t xml:space="preserve">Connect IT udruga za razvoj informacijsko-komunikacijskih tehnologija </t>
  </si>
  <si>
    <t>https://vimeo.com/190373693</t>
  </si>
  <si>
    <t>Boris Weisser</t>
  </si>
  <si>
    <t>https://vimeo.com/190374251</t>
  </si>
  <si>
    <t>https://vimeo.com/190374757</t>
  </si>
  <si>
    <t>https://vimeo.com/190375361</t>
  </si>
  <si>
    <t>https://vimeo.com/190376188</t>
  </si>
  <si>
    <t>https://vimeo.com/190376606</t>
  </si>
  <si>
    <t>https://vimeo.com/190377126</t>
  </si>
  <si>
    <t>ČOŠ Josip Ružička Končanica</t>
  </si>
  <si>
    <t>Antonio Sivak</t>
  </si>
  <si>
    <t>https://vimeo.com/190166326</t>
  </si>
  <si>
    <t>Dominik Tomislav Vladić</t>
  </si>
  <si>
    <t>Mia Kristek</t>
  </si>
  <si>
    <t>https://vimeo.com/190166620</t>
  </si>
  <si>
    <t>Gabrijel Kristek</t>
  </si>
  <si>
    <t>https://vimeo.com/190166834</t>
  </si>
  <si>
    <t>Lea Zetović</t>
  </si>
  <si>
    <t>https://vimeo.com/190166945</t>
  </si>
  <si>
    <t>Domagoj Gjalić</t>
  </si>
  <si>
    <t>https://vimeo.com/190167074</t>
  </si>
  <si>
    <t>Mateas Kutjevac</t>
  </si>
  <si>
    <t>https://vimeo.com/190167180</t>
  </si>
  <si>
    <t>Društvo pedagoga tehničke kulture - Slavonija / Đakovo</t>
  </si>
  <si>
    <t>Vito Petrinjak</t>
  </si>
  <si>
    <t>https://vimeo.com/190359783</t>
  </si>
  <si>
    <t>Krunoslav Grudiček</t>
  </si>
  <si>
    <t>Roko Šestak</t>
  </si>
  <si>
    <t>https://vimeo.com/190359922</t>
  </si>
  <si>
    <t>Ivan Bešenić</t>
  </si>
  <si>
    <t>https://vimeo.com/190360005</t>
  </si>
  <si>
    <t>Leon Kumer</t>
  </si>
  <si>
    <t>https://vimeo.com/190360040</t>
  </si>
  <si>
    <t>Josip Makarić</t>
  </si>
  <si>
    <t>https://vimeo.com/190360076</t>
  </si>
  <si>
    <t>Edita Prekrit</t>
  </si>
  <si>
    <t>https://vimeo.com/190360101</t>
  </si>
  <si>
    <t>Luka Hereković</t>
  </si>
  <si>
    <t>https://vimeo.com/190360189</t>
  </si>
  <si>
    <t>Josip Sušec</t>
  </si>
  <si>
    <t>https://vimeo.com/190360223</t>
  </si>
  <si>
    <t>Jurica Bergovec</t>
  </si>
  <si>
    <t>https://vimeo.com/190360250</t>
  </si>
  <si>
    <t>Borna Matkun</t>
  </si>
  <si>
    <t>https://vimeo.com/190360270</t>
  </si>
  <si>
    <t>Samuel Jagenčić</t>
  </si>
  <si>
    <t>Ivan Plantak</t>
  </si>
  <si>
    <t>Elektrostrojarska škola - Centar izvrsnosti iz novih tehnologija</t>
  </si>
  <si>
    <t>Stefano Scandale</t>
  </si>
  <si>
    <t>https://vimeo.com/groups/414712/videos/190364185</t>
  </si>
  <si>
    <t>Iva Milaković</t>
  </si>
  <si>
    <t>Uporan I perfekcionist, ponavljao vožnje I korigirao program 15-ak puta jer je želio maksimalan broj bodova</t>
  </si>
  <si>
    <t>Karla Rojnić</t>
  </si>
  <si>
    <t>https://vimeo.com/190436700</t>
  </si>
  <si>
    <t>Roman Mohorović</t>
  </si>
  <si>
    <t>Paola Valić</t>
  </si>
  <si>
    <t>https://vimeo.com/190436522</t>
  </si>
  <si>
    <t>Lea Čuturilo</t>
  </si>
  <si>
    <t>https://vimeo.com/190436281</t>
  </si>
  <si>
    <t xml:space="preserve"> Hrvatsko udruženje interdisciplinarnih umjetnika</t>
  </si>
  <si>
    <t>Bruna Kahlina</t>
  </si>
  <si>
    <t>https://vimeo.com/190433449</t>
  </si>
  <si>
    <t>Stipe Magić</t>
  </si>
  <si>
    <t>Karlo Lovrić</t>
  </si>
  <si>
    <t>https://vimeo.com/190433450</t>
  </si>
  <si>
    <t>David Čučurić</t>
  </si>
  <si>
    <t>https://vimeo.com/190433451</t>
  </si>
  <si>
    <t>Matej Petrek</t>
  </si>
  <si>
    <t>https://vimeo.com/190434442</t>
  </si>
  <si>
    <t>II. osnovna škola Vrbovec</t>
  </si>
  <si>
    <t>Luka Tomšić</t>
  </si>
  <si>
    <t>https://vimeo.com/190434091</t>
  </si>
  <si>
    <t>Leo Mazzi</t>
  </si>
  <si>
    <t>Ida Sabolić</t>
  </si>
  <si>
    <t>https://vimeo.com/190433690</t>
  </si>
  <si>
    <t>David Jakovljević</t>
  </si>
  <si>
    <t>https://vimeo.com/190433512</t>
  </si>
  <si>
    <t>Mihovil Belcar</t>
  </si>
  <si>
    <t>https://vimeo.com/190432986</t>
  </si>
  <si>
    <t>Fran Nilić</t>
  </si>
  <si>
    <t>https://vimeo.com/190434368</t>
  </si>
  <si>
    <t>Gabrijel Jakovljević</t>
  </si>
  <si>
    <t>https://vimeo.com/190434593</t>
  </si>
  <si>
    <t>Ema Barnjak</t>
  </si>
  <si>
    <t>https://vimeo.com/190432755</t>
  </si>
  <si>
    <t>Patrik Kalezić</t>
  </si>
  <si>
    <t>https://vimeo.com/190432318</t>
  </si>
  <si>
    <t>ISKRA - Centar za edukaciju i savjetovanje</t>
  </si>
  <si>
    <t>Ivan Bereš</t>
  </si>
  <si>
    <t>https://vimeo.com/groups/414712/videos/190295943</t>
  </si>
  <si>
    <t>Blaženka Rac</t>
  </si>
  <si>
    <t>Petar Jukić</t>
  </si>
  <si>
    <t>https://vimeo.com/groups/414712/videos/190296979</t>
  </si>
  <si>
    <t>Ema Pavić</t>
  </si>
  <si>
    <t>https://vimeo.com/groups/414712/videos/190297308</t>
  </si>
  <si>
    <t>Jakov Rac</t>
  </si>
  <si>
    <t>https://vimeo.com/groups/414712/videos/190297309</t>
  </si>
  <si>
    <t>Ivan Čavić</t>
  </si>
  <si>
    <t>https://vimeo.com/groups/414712/videos/190297315</t>
  </si>
  <si>
    <t>Ivan Margetić</t>
  </si>
  <si>
    <t>https://vimeo.com/groups/414712/videos/190297313</t>
  </si>
  <si>
    <t>4.OŠ BJELOVAR</t>
  </si>
  <si>
    <t>Luna Uglik</t>
  </si>
  <si>
    <t>https://vimeo.com/190385016</t>
  </si>
  <si>
    <t>Leo Tot</t>
  </si>
  <si>
    <t>Josip Sarađen</t>
  </si>
  <si>
    <t>https://vimeo.com/190385853</t>
  </si>
  <si>
    <t>Luka Bjelanović</t>
  </si>
  <si>
    <t>https://vimeo.com/190385459</t>
  </si>
  <si>
    <t>Ema Stankoski Hrgović</t>
  </si>
  <si>
    <t>https://vimeo.com/190387604</t>
  </si>
  <si>
    <t>Udruga: Mirovna grupa mladih Dunav</t>
  </si>
  <si>
    <t>Ines Strapač</t>
  </si>
  <si>
    <t>https://vimeo.com/190315224</t>
  </si>
  <si>
    <t>Silvija Šokić</t>
  </si>
  <si>
    <t>Održano s učenicima OŠ kralja Tomislava Našice</t>
  </si>
  <si>
    <t>Karlo Božić</t>
  </si>
  <si>
    <t>https://vimeo.com/190315225</t>
  </si>
  <si>
    <t>Vedran Kalić</t>
  </si>
  <si>
    <t>https://vimeo.com/190315227</t>
  </si>
  <si>
    <t>Gracia Hlobik</t>
  </si>
  <si>
    <t>https://vimeo.com/190315228</t>
  </si>
  <si>
    <t>Bruno Vonić</t>
  </si>
  <si>
    <t>https://vimeo.com/190315229</t>
  </si>
  <si>
    <t>Hrvatska narodna knjižnica i čitaonica Našice</t>
  </si>
  <si>
    <t>Ivan Šarar</t>
  </si>
  <si>
    <t>https://vimeo.com/190320364</t>
  </si>
  <si>
    <t>Gabriel Jurašinović</t>
  </si>
  <si>
    <t>https://vimeo.com/190320842</t>
  </si>
  <si>
    <t>Bruno Kolić</t>
  </si>
  <si>
    <t>https://vimeo.com/190321349</t>
  </si>
  <si>
    <t>Antonio Anzil</t>
  </si>
  <si>
    <t>https://vimeo.com/190321976</t>
  </si>
  <si>
    <t>Jan Jelen</t>
  </si>
  <si>
    <t>https://vimeo.com/190322310</t>
  </si>
  <si>
    <t>Filip Božurić</t>
  </si>
  <si>
    <t>https://vimeo.com/190426576</t>
  </si>
  <si>
    <t>OŠ 22.lipnja, Sisak</t>
  </si>
  <si>
    <t>Ivona Špišić</t>
  </si>
  <si>
    <t>https://vimeo.com/190382129</t>
  </si>
  <si>
    <t>Valentina Blašković</t>
  </si>
  <si>
    <t>Karla Turković</t>
  </si>
  <si>
    <t>https://vimeo.com/190382561</t>
  </si>
  <si>
    <t>Sara Potesak</t>
  </si>
  <si>
    <t>https://vimeo.com/190382698</t>
  </si>
  <si>
    <t>Lucija Maslak</t>
  </si>
  <si>
    <t>https://vimeo.com/190382860</t>
  </si>
  <si>
    <t>David Prigorac</t>
  </si>
  <si>
    <t>https://vimeo.com/190383034</t>
  </si>
  <si>
    <t>Nikola Topolnjak</t>
  </si>
  <si>
    <t>https://vimeo.com/190383176</t>
  </si>
  <si>
    <t>Patricija Pavek</t>
  </si>
  <si>
    <t>https://vimeo.com/190383317</t>
  </si>
  <si>
    <t>Josipa Mrvac</t>
  </si>
  <si>
    <t>https://vimeo.com/190383458</t>
  </si>
  <si>
    <t>OŠ "Antun Klasinc" Lasinja</t>
  </si>
  <si>
    <t>David Matijanić</t>
  </si>
  <si>
    <t>https://vimeo.com/190160295</t>
  </si>
  <si>
    <t>Igor Soldić</t>
  </si>
  <si>
    <t>Karlo Bleiziffer</t>
  </si>
  <si>
    <t>https://vimeo.com/190159272</t>
  </si>
  <si>
    <t>Ivan Šango</t>
  </si>
  <si>
    <t>https://vimeo.com/190160655</t>
  </si>
  <si>
    <t>Leo Semmelroth-Bošnjak</t>
  </si>
  <si>
    <t>https://vimeo.com/190161123</t>
  </si>
  <si>
    <t>Lovro Rašeta</t>
  </si>
  <si>
    <t>https://vimeo.com/190160931</t>
  </si>
  <si>
    <t>Egon Hajpek</t>
  </si>
  <si>
    <t>https://vimeo.com/190161390</t>
  </si>
  <si>
    <t>Goran Janković</t>
  </si>
  <si>
    <t>https://vimeo.com/190161275</t>
  </si>
  <si>
    <t>Leon Dokša</t>
  </si>
  <si>
    <t>https://vimeo.com/190299744</t>
  </si>
  <si>
    <t>Renata Marinić</t>
  </si>
  <si>
    <t>Lana Radošević</t>
  </si>
  <si>
    <t>https://vimeo.com/190300004</t>
  </si>
  <si>
    <t>Erik Hajpek</t>
  </si>
  <si>
    <t>https://vimeo.com/190299529</t>
  </si>
  <si>
    <t>Bruno Bušić</t>
  </si>
  <si>
    <t>https://vimeo.com/190300146</t>
  </si>
  <si>
    <t>Roberto Hodak</t>
  </si>
  <si>
    <t>https://vimeo.com/190299893</t>
  </si>
  <si>
    <t>OŠ Antuna Kanižlića</t>
  </si>
  <si>
    <t>https://vimeo.com/groups/414712/videos/190372066</t>
  </si>
  <si>
    <t>https://vimeo.com/groups/414712/videos/190371303</t>
  </si>
  <si>
    <t>https://vimeo.com/groups/414712/videos/190373436</t>
  </si>
  <si>
    <t>https://vimeo.com/groups/414712/videos/190372260</t>
  </si>
  <si>
    <t>OŠ Bilje</t>
  </si>
  <si>
    <t>Antun Brajković</t>
  </si>
  <si>
    <t>https://vimeo.com/190437218</t>
  </si>
  <si>
    <t>Sandra Škrlin</t>
  </si>
  <si>
    <t>Dora Rogina</t>
  </si>
  <si>
    <t>https://vimeo.com/190437341</t>
  </si>
  <si>
    <t>Mario Bajzec</t>
  </si>
  <si>
    <t>https://vimeo.com/190437393</t>
  </si>
  <si>
    <t>Petar Jelavić</t>
  </si>
  <si>
    <t>https://vimeo.com/190437450</t>
  </si>
  <si>
    <t>Filip Grgac</t>
  </si>
  <si>
    <t>https://vimeo.com/190437862</t>
  </si>
  <si>
    <t>Katica Pejakić</t>
  </si>
  <si>
    <t>Borna Brezec</t>
  </si>
  <si>
    <t>https://vimeo.com/190437963</t>
  </si>
  <si>
    <t>Adrian Bogdan</t>
  </si>
  <si>
    <t>https://vimeo.com/190437988</t>
  </si>
  <si>
    <t>OŠ Bistra</t>
  </si>
  <si>
    <t>Antonio Petrić</t>
  </si>
  <si>
    <t>https://vimeo.com/190178647</t>
  </si>
  <si>
    <t>Mihael Ivanišević</t>
  </si>
  <si>
    <t>Matea Brisar</t>
  </si>
  <si>
    <t>https://vimeo.com/190179258</t>
  </si>
  <si>
    <t>Josip Vukenda</t>
  </si>
  <si>
    <t>https://vimeo.com/190361057</t>
  </si>
  <si>
    <t>Domagoj Safunđić</t>
  </si>
  <si>
    <t>https://vimeo.com/190363549</t>
  </si>
  <si>
    <t>Sara Marić</t>
  </si>
  <si>
    <t>https://vimeo.com/190363929</t>
  </si>
  <si>
    <t>Karlo Maričević</t>
  </si>
  <si>
    <t>https://vimeo.com/190364257</t>
  </si>
  <si>
    <t>Dario Tipura</t>
  </si>
  <si>
    <t>https://vimeo.com/190364566</t>
  </si>
  <si>
    <t>Ivan Matešić</t>
  </si>
  <si>
    <t>https://vimeo.com/190365028</t>
  </si>
  <si>
    <t>Ivan Lončar</t>
  </si>
  <si>
    <t>https://vimeo.com/190365283</t>
  </si>
  <si>
    <t>OŠ Bogoslav Šulek</t>
  </si>
  <si>
    <t>Mateo Barić</t>
  </si>
  <si>
    <t>https://vimeo.com/190354087</t>
  </si>
  <si>
    <t>Jasminka Gerin</t>
  </si>
  <si>
    <t>Marin Prosenjak</t>
  </si>
  <si>
    <t>https://vimeo.com/190354088</t>
  </si>
  <si>
    <t>Antonio Biljan</t>
  </si>
  <si>
    <t>https://vimeo.com/190354090</t>
  </si>
  <si>
    <t>Lovro Hadžić</t>
  </si>
  <si>
    <t>https://vimeo.com/190354909</t>
  </si>
  <si>
    <t>OŠ  "Braća Bobetko" Sisak</t>
  </si>
  <si>
    <t>Denis Blažević</t>
  </si>
  <si>
    <t>https://vimeo.com/190167384</t>
  </si>
  <si>
    <t>Darko Pavlović</t>
  </si>
  <si>
    <t>https://vimeo.com/190167525</t>
  </si>
  <si>
    <t>Petra Sivak</t>
  </si>
  <si>
    <t>https://vimeo.com/190167635</t>
  </si>
  <si>
    <t>Renata Nemet</t>
  </si>
  <si>
    <t>https://vimeo.com/190167745</t>
  </si>
  <si>
    <t>Nela Andrić</t>
  </si>
  <si>
    <t>https://vimeo.com/190429890</t>
  </si>
  <si>
    <t>OŠ Budrovci</t>
  </si>
  <si>
    <t>Laura Damjanović</t>
  </si>
  <si>
    <t>https://vimeo.com/190429398</t>
  </si>
  <si>
    <t>Pero Kurilj</t>
  </si>
  <si>
    <t>Petar Prkić</t>
  </si>
  <si>
    <t>https://vimeo.com/190429711</t>
  </si>
  <si>
    <t>Lovro Kozomara</t>
  </si>
  <si>
    <t>https://vimeo.com/190429898</t>
  </si>
  <si>
    <t>Vice Elezović</t>
  </si>
  <si>
    <t>https://vimeo.com/190430064</t>
  </si>
  <si>
    <t>Petar Strunje</t>
  </si>
  <si>
    <t>https://vimeo.com/190430475</t>
  </si>
  <si>
    <t>Leon Asanov</t>
  </si>
  <si>
    <t>https://vimeo.com/190430653</t>
  </si>
  <si>
    <t>Bruno Koharević</t>
  </si>
  <si>
    <t>https://vimeo.com/190430890</t>
  </si>
  <si>
    <t>Ema Skočir</t>
  </si>
  <si>
    <t>https://vimeo.com/190431111</t>
  </si>
  <si>
    <t>OŠ Dobri</t>
  </si>
  <si>
    <t>https://vimeo.com/190385473</t>
  </si>
  <si>
    <t>https://vimeo.com/190384893</t>
  </si>
  <si>
    <t>https://vimeo.com/190385292</t>
  </si>
  <si>
    <t>https://vimeo.com/190385775</t>
  </si>
  <si>
    <t>https://vimeo.com/190386146</t>
  </si>
  <si>
    <t>https://vimeo.com/190386454</t>
  </si>
  <si>
    <t>OŠ don Mihovila Pavlinovića, Metković</t>
  </si>
  <si>
    <t>https://vimeo.com/190377618</t>
  </si>
  <si>
    <t>Maida Kendić</t>
  </si>
  <si>
    <t>https://vimeo.com/190377619</t>
  </si>
  <si>
    <t>https://vimeo.com/190377622</t>
  </si>
  <si>
    <t>https://vimeo.com/190377623</t>
  </si>
  <si>
    <t>https://vimeo.com/190377624</t>
  </si>
  <si>
    <t>https://vimeo.com/190377625</t>
  </si>
  <si>
    <t>https://vimeo.com/190377617</t>
  </si>
  <si>
    <t>Snježana Duić</t>
  </si>
  <si>
    <t>https://vimeo.com/190377505</t>
  </si>
  <si>
    <t>https://vimeo.com/190377532</t>
  </si>
  <si>
    <t>https://vimeo.com/190377535</t>
  </si>
  <si>
    <t>https://vimeo.com/190377590</t>
  </si>
  <si>
    <t>https://vimeo.com/190377591</t>
  </si>
  <si>
    <t>https://vimeo.com/190377585</t>
  </si>
  <si>
    <t>https://vimeo.com/190377586</t>
  </si>
  <si>
    <t>https://vimeo.com/190377589</t>
  </si>
  <si>
    <t>OŠ dr. Vinka Žganca</t>
  </si>
  <si>
    <t>Fran Pavličić</t>
  </si>
  <si>
    <t>https://vimeo.com/190394856</t>
  </si>
  <si>
    <t>Kristina Fratrović</t>
  </si>
  <si>
    <t>Marko Škrtić</t>
  </si>
  <si>
    <t>https://vimeo.com/190398028</t>
  </si>
  <si>
    <t>Maro Delić</t>
  </si>
  <si>
    <t>https://vimeo.com/190397886</t>
  </si>
  <si>
    <t>Jakov Šare</t>
  </si>
  <si>
    <t>https://vimeo.com/190397714</t>
  </si>
  <si>
    <t>Zvonimir Baldassi</t>
  </si>
  <si>
    <t>https://vimeo.com/190397569</t>
  </si>
  <si>
    <t>Mateo Koller</t>
  </si>
  <si>
    <t>https://vimeo.com/190395568</t>
  </si>
  <si>
    <t>Eric Kovačina</t>
  </si>
  <si>
    <t>https://vimeo.com/190397433</t>
  </si>
  <si>
    <t>OŠ Dubovac</t>
  </si>
  <si>
    <t>Lucija Palijan</t>
  </si>
  <si>
    <t>https://vimeo.com/190383629</t>
  </si>
  <si>
    <t>Marija Gašević</t>
  </si>
  <si>
    <t>https://vimeo.com/190383722</t>
  </si>
  <si>
    <t>Marija Malkoč</t>
  </si>
  <si>
    <t>https://vimeo.com/190422723</t>
  </si>
  <si>
    <t>Video uploadala Katarina Butković</t>
  </si>
  <si>
    <t>Nikolina Špehar</t>
  </si>
  <si>
    <t>https://vimeo.com/190422725</t>
  </si>
  <si>
    <t>Helena Hodak</t>
  </si>
  <si>
    <t>https://vimeo.com/190422724</t>
  </si>
  <si>
    <t>Doreteja Prebeg</t>
  </si>
  <si>
    <t>https://vimeo.com/190422726</t>
  </si>
  <si>
    <t>OŠ Eugena Kvaternika Rakovica</t>
  </si>
  <si>
    <t>Irena Gregorin</t>
  </si>
  <si>
    <t>https://vimeo.com/190377319</t>
  </si>
  <si>
    <t>Vedran Janković</t>
  </si>
  <si>
    <t>Iva Širić</t>
  </si>
  <si>
    <t>https://vimeo.com/190377320</t>
  </si>
  <si>
    <t>Matija Kovačić</t>
  </si>
  <si>
    <t>https://vimeo.com/190377321</t>
  </si>
  <si>
    <t>Nicol Eršeg</t>
  </si>
  <si>
    <t>https://vimeo.com/190377323</t>
  </si>
  <si>
    <t>OŠ Fran Koncelak</t>
  </si>
  <si>
    <t>Mihael Oreški</t>
  </si>
  <si>
    <t>https://vimeo.com/groups/414712/videos/190377940</t>
  </si>
  <si>
    <t>Aleksandar Čubra</t>
  </si>
  <si>
    <t>Karlo Lovnički</t>
  </si>
  <si>
    <t>https://vimeo.com/groups/414712/videos/190378210</t>
  </si>
  <si>
    <t>Luka Veseli</t>
  </si>
  <si>
    <t>https://vimeo.com/groups/414712/videos/190378404</t>
  </si>
  <si>
    <t>Matej Lovnički</t>
  </si>
  <si>
    <t>OŠ Gračani</t>
  </si>
  <si>
    <t>Lucija Čotić</t>
  </si>
  <si>
    <t>https://vimeo.com/190354177</t>
  </si>
  <si>
    <t>Anita Prlić</t>
  </si>
  <si>
    <t>Josipa Merčep</t>
  </si>
  <si>
    <t>https://vimeo.com/190354376</t>
  </si>
  <si>
    <t>Ivan Šaškor</t>
  </si>
  <si>
    <t>https://vimeo.com/190354436</t>
  </si>
  <si>
    <t>Jakov Gugić</t>
  </si>
  <si>
    <t>https://vimeo.com/190354497</t>
  </si>
  <si>
    <t>Borna Čotić</t>
  </si>
  <si>
    <t>https://vimeo.com/190354581</t>
  </si>
  <si>
    <t>Ante Bošković</t>
  </si>
  <si>
    <t>https://vimeo.com/190354635</t>
  </si>
  <si>
    <t>Lion Voca</t>
  </si>
  <si>
    <t>https://vimeo.com/190354654</t>
  </si>
  <si>
    <t>Branimir Maršić</t>
  </si>
  <si>
    <t>https://vimeo.com/190354699</t>
  </si>
  <si>
    <t>Nikola Mačukatić</t>
  </si>
  <si>
    <t>https://vimeo.com/190354723</t>
  </si>
  <si>
    <t>Leonard Voca</t>
  </si>
  <si>
    <t>https://vimeo.com/190354747</t>
  </si>
  <si>
    <t>Milo Milivojević</t>
  </si>
  <si>
    <t>https://vimeo.com/190431925</t>
  </si>
  <si>
    <t>Mario Mitov</t>
  </si>
  <si>
    <t>https://vimeo.com/190431951</t>
  </si>
  <si>
    <t>Eduard Konrad</t>
  </si>
  <si>
    <t>https://vimeo.com/190432033</t>
  </si>
  <si>
    <t>Antonio Blagaić</t>
  </si>
  <si>
    <t>https://vimeo.com/190432114</t>
  </si>
  <si>
    <t>Roko Mate Milić</t>
  </si>
  <si>
    <t>https://vimeo.com/190432314</t>
  </si>
  <si>
    <t>Toni Martić</t>
  </si>
  <si>
    <t>https://vimeo.com/190432365</t>
  </si>
  <si>
    <t>OŠ "Gripe"</t>
  </si>
  <si>
    <t>OŠ Gustava Krkleca</t>
  </si>
  <si>
    <t>Amina Mutapčić</t>
  </si>
  <si>
    <t>https://vimeo.com/190254489</t>
  </si>
  <si>
    <t>Josip Jurić</t>
  </si>
  <si>
    <t>Una Isajbegović</t>
  </si>
  <si>
    <t>https://vimeo.com/190255602</t>
  </si>
  <si>
    <t>Una Corazza</t>
  </si>
  <si>
    <t>https://vimeo.com/190254842</t>
  </si>
  <si>
    <t>Dora Valjak</t>
  </si>
  <si>
    <t>https://vimeo.com/190255361</t>
  </si>
  <si>
    <t>Nina Malić</t>
  </si>
  <si>
    <t>https://vimeo.com/190254752</t>
  </si>
  <si>
    <t>Dora Hercigonja Slamoni</t>
  </si>
  <si>
    <t>https://vimeo.com/190255516</t>
  </si>
  <si>
    <t>Sven Palac</t>
  </si>
  <si>
    <t>https://vimeo.com/190254266</t>
  </si>
  <si>
    <t>Filip Valjak</t>
  </si>
  <si>
    <t>https://vimeo.com/190254638</t>
  </si>
  <si>
    <t>Nikola Grdić</t>
  </si>
  <si>
    <t>https://vimeo.com/190255046</t>
  </si>
  <si>
    <t>Paulo Rinčić</t>
  </si>
  <si>
    <t>https://vimeo.com/190254958</t>
  </si>
  <si>
    <t>Lucija Ružić</t>
  </si>
  <si>
    <t>https://vimeo.com/190439833</t>
  </si>
  <si>
    <t>Anamarija Pogorelec</t>
  </si>
  <si>
    <t>Roko Rafael Katić</t>
  </si>
  <si>
    <t>https://vimeo.com/190439830</t>
  </si>
  <si>
    <t>Bartol Pavušek</t>
  </si>
  <si>
    <t>https://vimeo.com/190439831</t>
  </si>
  <si>
    <t>Robert Skočilić</t>
  </si>
  <si>
    <t>https://vimeo.com/190439832</t>
  </si>
  <si>
    <t>Martina Vidović</t>
  </si>
  <si>
    <t>https://vimeo.com/190441231</t>
  </si>
  <si>
    <t>Linda Božović</t>
  </si>
  <si>
    <t>Leon Žagar</t>
  </si>
  <si>
    <t>https://vimeo.com/190441232</t>
  </si>
  <si>
    <t>Matej Sobol</t>
  </si>
  <si>
    <t>https://vimeo.com/190441234</t>
  </si>
  <si>
    <t>Petar Božović</t>
  </si>
  <si>
    <t>https://vimeo.com/190441233</t>
  </si>
  <si>
    <t xml:space="preserve">Matija Vukonić </t>
  </si>
  <si>
    <t>https://vimeo.com/190441230</t>
  </si>
  <si>
    <t>OŠ Hreljin</t>
  </si>
  <si>
    <t>Lucija Dujmović</t>
  </si>
  <si>
    <t>https://vimeo.com/190230631</t>
  </si>
  <si>
    <t>Barbara Turk Čop</t>
  </si>
  <si>
    <t>Borna Božić</t>
  </si>
  <si>
    <t>https://vimeo.com/190233618</t>
  </si>
  <si>
    <t>Gabriel Rajič</t>
  </si>
  <si>
    <t xml:space="preserve">https://vimeo.com/190233644 </t>
  </si>
  <si>
    <t>Vanessa Mance</t>
  </si>
  <si>
    <t xml:space="preserve">https://vimeo.com/190233647 </t>
  </si>
  <si>
    <t>Elena Troha</t>
  </si>
  <si>
    <t xml:space="preserve">https://vimeo.com/190233658 </t>
  </si>
  <si>
    <t>Dominik Burić</t>
  </si>
  <si>
    <t xml:space="preserve">https://vimeo.com/190233664 </t>
  </si>
  <si>
    <t>Bruno Štajminger</t>
  </si>
  <si>
    <t xml:space="preserve">https://vimeo.com/190233668 </t>
  </si>
  <si>
    <t>Borna Burić</t>
  </si>
  <si>
    <t xml:space="preserve">https://vimeo.com/190233677 </t>
  </si>
  <si>
    <t>OŠ Ivana Gorana Kovačića Vrbovsko</t>
  </si>
  <si>
    <t>Vjeko Grilec</t>
  </si>
  <si>
    <t>https://vimeo.com/groups/414712/videos/190421061</t>
  </si>
  <si>
    <t>Martina Jurmanović</t>
  </si>
  <si>
    <t>Matija Žgela</t>
  </si>
  <si>
    <t>https://vimeo.com/groups/414712/videos/190421062</t>
  </si>
  <si>
    <t>Fran Baričević</t>
  </si>
  <si>
    <t>https://vimeo.com/groups/414712/videos/190421063</t>
  </si>
  <si>
    <t>Gabriel Gretić</t>
  </si>
  <si>
    <t>https://vimeo.com/groups/414712/videos/190421064</t>
  </si>
  <si>
    <t>Leo Filipčić</t>
  </si>
  <si>
    <t>https://vimeo.com/groups/414712/videos/190421065</t>
  </si>
  <si>
    <t>Franjo Pasariček</t>
  </si>
  <si>
    <t>https://vimeo.com/groups/414712/videos/190421066</t>
  </si>
  <si>
    <t>Lara Jazbec</t>
  </si>
  <si>
    <t>https://vimeo.com/groups/414712/videos/190421068</t>
  </si>
  <si>
    <t>Karlo Osrečki</t>
  </si>
  <si>
    <t>https://vimeo.com/groups/414712/videos/190421067</t>
  </si>
  <si>
    <t>OŠ Janka Leskovara</t>
  </si>
  <si>
    <t>Marko Kunješić</t>
  </si>
  <si>
    <t>https://vimeo.com/189612818</t>
  </si>
  <si>
    <t>Filip Potočki</t>
  </si>
  <si>
    <t>Dominik Kalezić</t>
  </si>
  <si>
    <t>https://vimeo.com/189613630</t>
  </si>
  <si>
    <t>Tin Gregurić Kavan</t>
  </si>
  <si>
    <t>https://vimeo.com/189613740</t>
  </si>
  <si>
    <t>Ivan Gabrijel Žabčić</t>
  </si>
  <si>
    <t>https://vimeo.com/189613863</t>
  </si>
  <si>
    <t>Karlo Stjepanović</t>
  </si>
  <si>
    <t>https://vimeo.com/190430235</t>
  </si>
  <si>
    <t>suglasnost će biti poslana prije prvog kola</t>
  </si>
  <si>
    <t>Antonio Forić</t>
  </si>
  <si>
    <t>https://vimeo.com/190430368</t>
  </si>
  <si>
    <t>Emanuel Zečević</t>
  </si>
  <si>
    <t>https://vimeo.com/190430515</t>
  </si>
  <si>
    <t>Ivan Marić</t>
  </si>
  <si>
    <t>https://vimeo.com/190430617</t>
  </si>
  <si>
    <t>OŠ Jelkovec</t>
  </si>
  <si>
    <t>Leonardo Šunjić</t>
  </si>
  <si>
    <t>https://vimeo.com/190365302</t>
  </si>
  <si>
    <t>Jasenka Čirjak</t>
  </si>
  <si>
    <t>Dominik Stipčević</t>
  </si>
  <si>
    <t>https://vimeo.com/190369883</t>
  </si>
  <si>
    <t>Filip Dokoza</t>
  </si>
  <si>
    <t>https://vimeo.com/190362116</t>
  </si>
  <si>
    <t>Lara Špralja</t>
  </si>
  <si>
    <t>https://vimeo.com/190368161</t>
  </si>
  <si>
    <t>Korina Justinić</t>
  </si>
  <si>
    <t>https://vimeo.com/190367453</t>
  </si>
  <si>
    <t>OŠ Krune Krstića</t>
  </si>
  <si>
    <t>Ivan Barada</t>
  </si>
  <si>
    <t>https://vimeo.com/190391331</t>
  </si>
  <si>
    <t>Aljoša Pažin</t>
  </si>
  <si>
    <t>Zbog neznanja nije stavljen list s imenom škole već je isti dodan u montaži videa.</t>
  </si>
  <si>
    <t>Mia Radačić</t>
  </si>
  <si>
    <t>https://vimeo.com/190391330</t>
  </si>
  <si>
    <t>OŠ Majstora Radovana</t>
  </si>
  <si>
    <t>Hanan Al Issa</t>
  </si>
  <si>
    <t>https://vimeo.com/190393995</t>
  </si>
  <si>
    <t>Katarina Kedačić-Buzina</t>
  </si>
  <si>
    <t>Matej Šest</t>
  </si>
  <si>
    <t>http://vimeo.com/190393312</t>
  </si>
  <si>
    <t>Marko Bradić</t>
  </si>
  <si>
    <t>http://vimeo.com/190394678</t>
  </si>
  <si>
    <t>Filip Sulimanec</t>
  </si>
  <si>
    <t>http://vimeo.com/190395293</t>
  </si>
  <si>
    <t>Poslat ću suglasnost u ponedjeljak.</t>
  </si>
  <si>
    <t>Martin Svetec</t>
  </si>
  <si>
    <t>http://vimeo.com/190395891</t>
  </si>
  <si>
    <t>Karlo Vranješ</t>
  </si>
  <si>
    <t>http://vimeo.com/190392360</t>
  </si>
  <si>
    <t>Antonio Grabić</t>
  </si>
  <si>
    <t>_</t>
  </si>
  <si>
    <t>Oton Stilinović</t>
  </si>
  <si>
    <t>http://vimeo.com/190396446</t>
  </si>
  <si>
    <t>Učenik je snimio video doma, zbog izbivanja iz škole.</t>
  </si>
  <si>
    <t>OŠ Marije Jurić Zagorke</t>
  </si>
  <si>
    <t>Marsel Bičo</t>
  </si>
  <si>
    <t>https://vimeo.com/190402576</t>
  </si>
  <si>
    <t>Marko Vujić</t>
  </si>
  <si>
    <t>Toni Vukojević</t>
  </si>
  <si>
    <t>https://vimeo.com/190402860</t>
  </si>
  <si>
    <t>Tomislav Dabić</t>
  </si>
  <si>
    <t>https://vimeo.com/190403087</t>
  </si>
  <si>
    <t>OŠ Mate Lovraka Županja</t>
  </si>
  <si>
    <t>https://vimeo.com/190400184</t>
  </si>
  <si>
    <t>https://vimeo.com/190400322</t>
  </si>
  <si>
    <t>OŠ Milka Cepelića Vuka</t>
  </si>
  <si>
    <t>David Matijević</t>
  </si>
  <si>
    <t>https://vimeo.com/190435153</t>
  </si>
  <si>
    <t>Ivan Iskra</t>
  </si>
  <si>
    <t>Dominik Grbavčić</t>
  </si>
  <si>
    <t>https://vimeo.com/190435157</t>
  </si>
  <si>
    <t>Antonio Čadžić</t>
  </si>
  <si>
    <t>https://vimeo.com/190435158</t>
  </si>
  <si>
    <t>Petra Nađ</t>
  </si>
  <si>
    <t>https://vimeo.com/190435506</t>
  </si>
  <si>
    <t>Mišo Janjić</t>
  </si>
  <si>
    <t>https://vimeo.com/190435505</t>
  </si>
  <si>
    <t xml:space="preserve">Lovre Botica </t>
  </si>
  <si>
    <t>https://vimeo.com/190435160</t>
  </si>
  <si>
    <t xml:space="preserve">Lovro Soldo </t>
  </si>
  <si>
    <t>https://vimeo.com/190435159</t>
  </si>
  <si>
    <t xml:space="preserve">David Jagodić </t>
  </si>
  <si>
    <t>https://vimeo.com/190435154</t>
  </si>
  <si>
    <t>Ivan Milić</t>
  </si>
  <si>
    <t>https://vimeo.com/190435452</t>
  </si>
  <si>
    <t>OŠ Monte Zaro Pula</t>
  </si>
  <si>
    <t>Antonio Dijanić</t>
  </si>
  <si>
    <t>https://vimeo.com/190437253</t>
  </si>
  <si>
    <t>Irena Gimpelj Gal</t>
  </si>
  <si>
    <t>Vito Buchberger</t>
  </si>
  <si>
    <t>https://vimeo.com/190437574</t>
  </si>
  <si>
    <t>Luka Dugonjić</t>
  </si>
  <si>
    <t>https://vimeo.com/190437771</t>
  </si>
  <si>
    <t>Leon Brnad</t>
  </si>
  <si>
    <t>https://vimeo.com/190437927</t>
  </si>
  <si>
    <t>OŠ Nikole Hribara</t>
  </si>
  <si>
    <t>Ivan Tomaš</t>
  </si>
  <si>
    <t>https://vimeo.com/groups/414712/videos/190393213</t>
  </si>
  <si>
    <t>Božena Ukić</t>
  </si>
  <si>
    <t>Ante Topić</t>
  </si>
  <si>
    <t>https://vimeo.com/groups/414712/videos/190393215</t>
  </si>
  <si>
    <t>Ana Teklić</t>
  </si>
  <si>
    <t>Mihael Zebić</t>
  </si>
  <si>
    <t>https://vimeo.com/groups/414712/videos/190393217</t>
  </si>
  <si>
    <t>Lukić Luka</t>
  </si>
  <si>
    <t>https://vimeo.com/groups/414712/videos/190393216</t>
  </si>
  <si>
    <t>Tonći Kaselj</t>
  </si>
  <si>
    <t>Izbrisan video, nisam ga uspjela vratiti</t>
  </si>
  <si>
    <t>Natjecatelj 6</t>
  </si>
  <si>
    <t>Ivana Marelja</t>
  </si>
  <si>
    <t>https://vimeo.com/groups/414712/videos/190393214</t>
  </si>
  <si>
    <t>Natjecatelj 7</t>
  </si>
  <si>
    <t>OŠ Ostrog</t>
  </si>
  <si>
    <t>Nikola Unković</t>
  </si>
  <si>
    <t>https://vimeo.com/190430034</t>
  </si>
  <si>
    <t>Tomislav Cerinski</t>
  </si>
  <si>
    <t>OŠ Pavao Belas</t>
  </si>
  <si>
    <t>Filip Čiček</t>
  </si>
  <si>
    <t>https://vimeo.com/190379788</t>
  </si>
  <si>
    <t>Željko Šavor</t>
  </si>
  <si>
    <t>Dominik Ratković</t>
  </si>
  <si>
    <t>https://vimeo.com/190380626</t>
  </si>
  <si>
    <t>Tomo Lusavec</t>
  </si>
  <si>
    <t>https://vimeo.com/190380816</t>
  </si>
  <si>
    <t>Luka Benković</t>
  </si>
  <si>
    <t>https://vimeo.com/190380970</t>
  </si>
  <si>
    <t>OŠ Podrute</t>
  </si>
  <si>
    <t>Andrej Piculek</t>
  </si>
  <si>
    <t>https://vimeo.com/190439672</t>
  </si>
  <si>
    <t>Kristina Panižić</t>
  </si>
  <si>
    <t>Laura Krpečanec</t>
  </si>
  <si>
    <t>https://vimeo.com/190439682</t>
  </si>
  <si>
    <t>Dominik Šandor</t>
  </si>
  <si>
    <t>https://vimeo.com/190439685</t>
  </si>
  <si>
    <t>Petar Šestak</t>
  </si>
  <si>
    <t>https://vimeo.com/190439686</t>
  </si>
  <si>
    <t>Oš Pokupsko</t>
  </si>
  <si>
    <t>Danijel Miškec</t>
  </si>
  <si>
    <t>https://vimeo.com/190367101</t>
  </si>
  <si>
    <t>Tomislav Faist</t>
  </si>
  <si>
    <r>
      <t xml:space="preserve">DA </t>
    </r>
    <r>
      <rPr>
        <sz val="12"/>
        <color indexed="8"/>
        <rFont val="Cambria"/>
        <family val="1"/>
        <charset val="134"/>
      </rPr>
      <t xml:space="preserve">    NE</t>
    </r>
  </si>
  <si>
    <t>Suglasnost poslana poštom</t>
  </si>
  <si>
    <t>Darien Kljajić</t>
  </si>
  <si>
    <t>https://vimeo.com/190367146</t>
  </si>
  <si>
    <r>
      <t>DA</t>
    </r>
    <r>
      <rPr>
        <sz val="12"/>
        <color indexed="8"/>
        <rFont val="Cambria"/>
        <family val="1"/>
        <charset val="134"/>
      </rPr>
      <t xml:space="preserve">     NE</t>
    </r>
  </si>
  <si>
    <t>Michael Bunčić</t>
  </si>
  <si>
    <t>https://vimeo.com/190367161</t>
  </si>
  <si>
    <t>Antonio</t>
  </si>
  <si>
    <t>https://vimeo.com/190367172</t>
  </si>
  <si>
    <t>Nikola</t>
  </si>
  <si>
    <t>https://vimeo.com/190367264</t>
  </si>
  <si>
    <t>OŠ Posavski Bregi</t>
  </si>
  <si>
    <t>Marisa Perković</t>
  </si>
  <si>
    <t>https://vimeo.com/190419478</t>
  </si>
  <si>
    <t>Amalija Pancirov</t>
  </si>
  <si>
    <t>Mihaela Zuban</t>
  </si>
  <si>
    <t>https://vimeo.com/190419624</t>
  </si>
  <si>
    <t>Jošija Zuban</t>
  </si>
  <si>
    <t>https://vimeo.com/190419664</t>
  </si>
  <si>
    <t>Nola Novokmet</t>
  </si>
  <si>
    <t>https://vimeo.com/190419695</t>
  </si>
  <si>
    <t>Špiro Pancirov</t>
  </si>
  <si>
    <t>https://vimeo.com/190432317</t>
  </si>
  <si>
    <t>Ivano Miškić</t>
  </si>
  <si>
    <t>https://vimeo.com/190432363</t>
  </si>
  <si>
    <t>Vito Juras</t>
  </si>
  <si>
    <t>https://vimeo.com/190432433</t>
  </si>
  <si>
    <t>Marko Bakotić</t>
  </si>
  <si>
    <t>https://vimeo.com/190432517</t>
  </si>
  <si>
    <t>OŠ Primošten</t>
  </si>
  <si>
    <t>David Grgić</t>
  </si>
  <si>
    <t>https://vimeo.com/190426306</t>
  </si>
  <si>
    <t>Mira Čuvidić</t>
  </si>
  <si>
    <t>Matej Čavlović</t>
  </si>
  <si>
    <t>Jakov Jauk</t>
  </si>
  <si>
    <t>Gabrijel Kovačević</t>
  </si>
  <si>
    <t>Filip Muraja</t>
  </si>
  <si>
    <t>OŠ Rajić</t>
  </si>
  <si>
    <t>Jana Maria Bilanović</t>
  </si>
  <si>
    <t>https://vimeo.com/190401387</t>
  </si>
  <si>
    <t>Anton Čop</t>
  </si>
  <si>
    <t>Lorena Šver</t>
  </si>
  <si>
    <t>https://vimeo.com/190401756</t>
  </si>
  <si>
    <t>Ivana Jelinić</t>
  </si>
  <si>
    <t>https://vimeo.com/190401985</t>
  </si>
  <si>
    <t>Nikola Raič</t>
  </si>
  <si>
    <t>https://vimeo.com/190402115</t>
  </si>
  <si>
    <t>Borna Sekol</t>
  </si>
  <si>
    <t>https://vimeo.com/190402293</t>
  </si>
  <si>
    <t>Slaven Molnar</t>
  </si>
  <si>
    <t>https://vimeo.com/190402450</t>
  </si>
  <si>
    <t>Martin Šafran</t>
  </si>
  <si>
    <t>https://vimeo.com/190402744</t>
  </si>
  <si>
    <t>OŠ Rugvica</t>
  </si>
  <si>
    <t>Ivan Mauko</t>
  </si>
  <si>
    <t>https://vimeo.com/190431666</t>
  </si>
  <si>
    <t>Vedran Grgurevic</t>
  </si>
  <si>
    <t>https://vimeo.com/190431895</t>
  </si>
  <si>
    <t>Iilija Nakir</t>
  </si>
  <si>
    <t>https://vimeo.com/190432117</t>
  </si>
  <si>
    <t>OŠ Slatine</t>
  </si>
  <si>
    <t>Bruna Panžić</t>
  </si>
  <si>
    <t>https://vimeo.com/190391329</t>
  </si>
  <si>
    <t>Video snimljen iz kose perspektive ali je vidljivo da vozilo prelazi kotačima sve naznačene crte na papirima. Zbog neznanja nije stavljen list s imenom škole već je isti dodan u montaži videa.</t>
  </si>
  <si>
    <t>OŠ Split 3</t>
  </si>
  <si>
    <t>https://vimeo.com/groups/414712/videos/190305873</t>
  </si>
  <si>
    <t>SUGL. U POSTUPKU</t>
  </si>
  <si>
    <t>https://vimeo.com/groups/414712/videos/190305875</t>
  </si>
  <si>
    <t>https://vimeo.com/groups/414712/videos/190305876</t>
  </si>
  <si>
    <t>https://vimeo.com/groups/414712/videos/190305874</t>
  </si>
  <si>
    <t>https://vimeo.com/groups/414712/videos/190305877</t>
  </si>
  <si>
    <t>https://vimeo.com/groups/414712/videos/190305880</t>
  </si>
  <si>
    <t>https://vimeo.com/groups/414712/videos/190305881</t>
  </si>
  <si>
    <t>https://vimeo.com/groups/414712/videos/190305878</t>
  </si>
  <si>
    <t>OŠ Stenjevec</t>
  </si>
  <si>
    <t>Leo Tenšek</t>
  </si>
  <si>
    <t>https://vimeo.com/190381597</t>
  </si>
  <si>
    <t>Branka Žigman</t>
  </si>
  <si>
    <t>Lovro Jambrek</t>
  </si>
  <si>
    <t>https://vimeo.com/190381854</t>
  </si>
  <si>
    <t>Luka Škreblin</t>
  </si>
  <si>
    <t>https://vimeo.com/190381962</t>
  </si>
  <si>
    <t>Matija Celjak</t>
  </si>
  <si>
    <t>https://vimeo.com/190382047</t>
  </si>
  <si>
    <t xml:space="preserve">OŠ Stjepana Radića </t>
  </si>
  <si>
    <t>Edvin Safić</t>
  </si>
  <si>
    <t>https://vimeo.com/190424308</t>
  </si>
  <si>
    <t>Emanuel Pratljačić</t>
  </si>
  <si>
    <t>https://vimeo.com/190424355</t>
  </si>
  <si>
    <t>Lovro Dorosulić</t>
  </si>
  <si>
    <t>https://vimeo.com/190424379</t>
  </si>
  <si>
    <t>Miloš Džakula</t>
  </si>
  <si>
    <t>https://vimeo.com/190424400</t>
  </si>
  <si>
    <t>Robert Lukačević</t>
  </si>
  <si>
    <t>https://vimeo.com/190424428</t>
  </si>
  <si>
    <t>Pero Pratljačić</t>
  </si>
  <si>
    <t>https://vimeo.com/190424453</t>
  </si>
  <si>
    <t>Ivan Pinotić</t>
  </si>
  <si>
    <t>https://vimeo.com/190424474</t>
  </si>
  <si>
    <t>Emanuel Petrić</t>
  </si>
  <si>
    <t>https://vimeo.com/190424521</t>
  </si>
  <si>
    <t>OŠ Sunja</t>
  </si>
  <si>
    <t>Josip Pufler</t>
  </si>
  <si>
    <t>https://vimeo.com/190267457</t>
  </si>
  <si>
    <t>Biljana Kulundžić</t>
  </si>
  <si>
    <t>Andrej Grmuša</t>
  </si>
  <si>
    <t>https://vimeo.com/190266541</t>
  </si>
  <si>
    <t>https://vimeo.com/190271724</t>
  </si>
  <si>
    <t>Luka Majcen</t>
  </si>
  <si>
    <t>https://vimeo.com/190271219</t>
  </si>
  <si>
    <t>Leo Zormanić</t>
  </si>
  <si>
    <t>https://vimeo.com/190265274</t>
  </si>
  <si>
    <t>Domagoj Orkić</t>
  </si>
  <si>
    <t>https://vimeo.com/190269143</t>
  </si>
  <si>
    <t>OŠ a Sveta Klara</t>
  </si>
  <si>
    <t>Sandro Katalenić</t>
  </si>
  <si>
    <t>https://vimeo.com/190286976</t>
  </si>
  <si>
    <t>Damir Ivančić</t>
  </si>
  <si>
    <t>Sebastijan Vuk</t>
  </si>
  <si>
    <t>https://vimeo.com/190289323</t>
  </si>
  <si>
    <t>Sebastijan Modrić</t>
  </si>
  <si>
    <t>https://vimeo.com/190288626</t>
  </si>
  <si>
    <t>Niko Horvat</t>
  </si>
  <si>
    <t>https://vimeo.com/190286128</t>
  </si>
  <si>
    <t xml:space="preserve">Petra Rutić </t>
  </si>
  <si>
    <t>https://vimeo.com/190286538</t>
  </si>
  <si>
    <t>Mihaela Bartolić</t>
  </si>
  <si>
    <t>https://vimeo.com/190283973</t>
  </si>
  <si>
    <t>Sara Zorman</t>
  </si>
  <si>
    <t>https://vimeo.com/190287710</t>
  </si>
  <si>
    <t>Sara Bartolić</t>
  </si>
  <si>
    <t>https://vimeo.com/190287385</t>
  </si>
  <si>
    <t>Mihaela Obad</t>
  </si>
  <si>
    <t>https://vimeo.com/190285650</t>
  </si>
  <si>
    <t>Petar Vugrinec</t>
  </si>
  <si>
    <t>https://vimeo.com/190387060</t>
  </si>
  <si>
    <t>Filip Vugrinec</t>
  </si>
  <si>
    <t>https://vimeo.com/190386358</t>
  </si>
  <si>
    <t>Antonio Zorman</t>
  </si>
  <si>
    <t>https://vimeo.com/190289633</t>
  </si>
  <si>
    <t>Leon Grden</t>
  </si>
  <si>
    <t>https://vimeo.com/190386886</t>
  </si>
  <si>
    <t>https://vimeo.com/190387242</t>
  </si>
  <si>
    <t>OŠ Svibovec Toplički</t>
  </si>
  <si>
    <t>Roberto Galic</t>
  </si>
  <si>
    <t>https://vimeo.com/190325350</t>
  </si>
  <si>
    <t>Mirna Grbec</t>
  </si>
  <si>
    <t>Dorian Jumić</t>
  </si>
  <si>
    <t>https://vimeo.com/190325560</t>
  </si>
  <si>
    <t>OŠ Tin Ujević</t>
  </si>
  <si>
    <t>David Ukota</t>
  </si>
  <si>
    <t>https://vimeo.com/190372027</t>
  </si>
  <si>
    <t>Ana Bačić</t>
  </si>
  <si>
    <t>Eva Uhač</t>
  </si>
  <si>
    <t>https://vimeo.com/190372267</t>
  </si>
  <si>
    <t>Noa Pavlinović</t>
  </si>
  <si>
    <t>https://vimeo.com/190372331</t>
  </si>
  <si>
    <t>Niko Hošnjak</t>
  </si>
  <si>
    <t>https://vimeo.com/190372426</t>
  </si>
  <si>
    <t>OŠ Vidikovac</t>
  </si>
  <si>
    <t>Ivan Petrač</t>
  </si>
  <si>
    <t>https://vimeo.com/groups/414712/videos/190322322</t>
  </si>
  <si>
    <t>Kristina Ondrašek</t>
  </si>
  <si>
    <t>Mateo Petrač</t>
  </si>
  <si>
    <t>https://vimeo.com/groups/414712/videos/190321896</t>
  </si>
  <si>
    <t>Filip Hercigonja</t>
  </si>
  <si>
    <t>https://vimeo.com/groups/414712/videos/190321897</t>
  </si>
  <si>
    <t>Patrik Sivec-Starinec</t>
  </si>
  <si>
    <t>https://vimeo.com/groups/414712/videos/190321898</t>
  </si>
  <si>
    <t>OŠ Vladimir Nazor, Budinščina</t>
  </si>
  <si>
    <t>Ivan Mucak</t>
  </si>
  <si>
    <t>https://vimeo.com/190438382</t>
  </si>
  <si>
    <t>Ivan Fadljević</t>
  </si>
  <si>
    <t>Josip Borbaš</t>
  </si>
  <si>
    <t>https://vimeo.com/190438027</t>
  </si>
  <si>
    <t>Matej Stubičar</t>
  </si>
  <si>
    <t>https://vimeo.com/190437151</t>
  </si>
  <si>
    <t>Mihael Mežnarić</t>
  </si>
  <si>
    <t>https://vimeo.com/190438189</t>
  </si>
  <si>
    <t>Domagoj Benko</t>
  </si>
  <si>
    <t>https://vimeo.com/190437150</t>
  </si>
  <si>
    <t>Filip Moslavac</t>
  </si>
  <si>
    <t>https://vimeo.com/190437149</t>
  </si>
  <si>
    <t>OŠ Vladimir Nazor Virovitica</t>
  </si>
  <si>
    <t>Adrian Silaj</t>
  </si>
  <si>
    <t>https://vimeo.com/190316504</t>
  </si>
  <si>
    <t>Zlatko Okreša</t>
  </si>
  <si>
    <t>Rudi Lajtman</t>
  </si>
  <si>
    <t>https://vimeo.com/190317639</t>
  </si>
  <si>
    <t>Emanuel Frančić</t>
  </si>
  <si>
    <t>https://vimeo.com/190318188</t>
  </si>
  <si>
    <t>Mateo Blažon</t>
  </si>
  <si>
    <t>https://vimeo.com/190318959</t>
  </si>
  <si>
    <t>David Novak</t>
  </si>
  <si>
    <t>https://vimeo.com/190320060</t>
  </si>
  <si>
    <t>Zahar Novak</t>
  </si>
  <si>
    <t>https://vimeo.com/190320538</t>
  </si>
  <si>
    <t>Gabriell Jezernik</t>
  </si>
  <si>
    <t>https://vimeo.com/190320922</t>
  </si>
  <si>
    <t>Manuela Žganec</t>
  </si>
  <si>
    <t>https://vimeo.com/190321588</t>
  </si>
  <si>
    <t>OŠ Dr. Vinka Žganca Vratišinec</t>
  </si>
  <si>
    <t>Boris Španić</t>
  </si>
  <si>
    <t>https://vimeo.com/groups/414712/videos/190430533</t>
  </si>
  <si>
    <t>Dino Arbula</t>
  </si>
  <si>
    <t>Filip Višnić</t>
  </si>
  <si>
    <t>https://vimeo.com/groups/414712/videos/190431085</t>
  </si>
  <si>
    <t>Suglasnost roditelja dolazi 7.11.</t>
  </si>
  <si>
    <t>Antonio Spevan</t>
  </si>
  <si>
    <t>https://vimeo.com/groups/414712/videos/190431414</t>
  </si>
  <si>
    <t>Dorian Niko Bošnjak</t>
  </si>
  <si>
    <t>https://vimeo.com/groups/414712/videos/190431745</t>
  </si>
  <si>
    <t>Roko Gulić</t>
  </si>
  <si>
    <t>https://vimeo.com/groups/414712/videos/190431993</t>
  </si>
  <si>
    <t>OŠ Zamet, Rijeka</t>
  </si>
  <si>
    <t>Matej Franjić</t>
  </si>
  <si>
    <t>https://vimeo.com/190385948</t>
  </si>
  <si>
    <t>Domagoj Kuna</t>
  </si>
  <si>
    <t>Antonio Miličević</t>
  </si>
  <si>
    <t>https://vimeo.com/190386397</t>
  </si>
  <si>
    <t>Ivica Škorvaga</t>
  </si>
  <si>
    <t>https://vimeo.com/190386683</t>
  </si>
  <si>
    <t>Antonio Kljajić</t>
  </si>
  <si>
    <t>https://vimeo.com/190386849</t>
  </si>
  <si>
    <t>Drago Matijević</t>
  </si>
  <si>
    <t>https://vimeo.com/190387023</t>
  </si>
  <si>
    <t>Marijan Tadijal</t>
  </si>
  <si>
    <t>https://vimeo.com/190394069</t>
  </si>
  <si>
    <t>Marijana Karničnik</t>
  </si>
  <si>
    <t>Tamara Stipić</t>
  </si>
  <si>
    <t>https://vimeo.com/190394505</t>
  </si>
  <si>
    <t>Adrijana Adamek</t>
  </si>
  <si>
    <t>https://vimeo.com/190394737</t>
  </si>
  <si>
    <t>Mateo Krpan</t>
  </si>
  <si>
    <t>https://vimeo.com/190394949</t>
  </si>
  <si>
    <t>OŠ Zdenka Turkovića, Kutjevo</t>
  </si>
  <si>
    <t>Jure Bačić</t>
  </si>
  <si>
    <t>https://vimeo.com/190419319</t>
  </si>
  <si>
    <t>Darjan Bajrović</t>
  </si>
  <si>
    <t>Matej Nekić</t>
  </si>
  <si>
    <t>https://vimeo.com/190419681</t>
  </si>
  <si>
    <t>Mara Bajrović</t>
  </si>
  <si>
    <t>https://vimeo.com/190419854</t>
  </si>
  <si>
    <t>Marino Žunić</t>
  </si>
  <si>
    <t>https://vimeo.com/190420002</t>
  </si>
  <si>
    <t>Natali Međeral</t>
  </si>
  <si>
    <t>https://vimeo.com/190420520</t>
  </si>
  <si>
    <t>Ardian Brahimi</t>
  </si>
  <si>
    <t>Ante Klobučar</t>
  </si>
  <si>
    <t>https://vimeo.com/190420719</t>
  </si>
  <si>
    <t>OŠ S.S.Kranjčevića</t>
  </si>
  <si>
    <t>https://vimeo.com/190408323</t>
  </si>
  <si>
    <t>https://vimeo.com/190409180</t>
  </si>
  <si>
    <t>https://vimeo.com/190409302</t>
  </si>
  <si>
    <t>https://vimeo.com/190409399</t>
  </si>
  <si>
    <t>https://vimeo.com/190409491</t>
  </si>
  <si>
    <t>https://vimeo.com/190409551</t>
  </si>
  <si>
    <t>Salezijanska osnovna škola</t>
  </si>
  <si>
    <t>Roberta Žitko</t>
  </si>
  <si>
    <t>https://vimeo.com/190432279</t>
  </si>
  <si>
    <t>Zvonimir Šiljić</t>
  </si>
  <si>
    <t>Vlado Maleš</t>
  </si>
  <si>
    <t>https://vimeo.com/190432276</t>
  </si>
  <si>
    <t>Roko Stanić</t>
  </si>
  <si>
    <t>https://vimeo.com/190433725</t>
  </si>
  <si>
    <t>Vlado Hasder</t>
  </si>
  <si>
    <t>https://vimeo.com/190432278</t>
  </si>
  <si>
    <t>Margita Rudelj</t>
  </si>
  <si>
    <t>https://vimeo.com/190432277</t>
  </si>
  <si>
    <t>Udruga za pomoć žrtvama nasilja Bijeli krug Hrvatske</t>
  </si>
  <si>
    <t>Bartol Pezo</t>
  </si>
  <si>
    <t>https://vimeo.com/190305408</t>
  </si>
  <si>
    <t>Josip Koštan</t>
  </si>
  <si>
    <t>Vito Crikvenčić</t>
  </si>
  <si>
    <t>https://vimeo.com/190305850</t>
  </si>
  <si>
    <t>Ivana Šourek</t>
  </si>
  <si>
    <t>Borna Tešović</t>
  </si>
  <si>
    <t>https://vimeo.com/190306853</t>
  </si>
  <si>
    <t>Vito Kormoš</t>
  </si>
  <si>
    <t>https://vimeo.com/190306846</t>
  </si>
  <si>
    <t>Hana Fileš</t>
  </si>
  <si>
    <t>https://vimeo.com/190306887</t>
  </si>
  <si>
    <t>Sven Pezo</t>
  </si>
  <si>
    <t>https://vimeo.com/190306867</t>
  </si>
  <si>
    <t>Mia Mićanović</t>
  </si>
  <si>
    <t>https://vimeo.com/190306877</t>
  </si>
  <si>
    <t>DIJETE S TEŠKOĆAMA</t>
  </si>
  <si>
    <t>Magdalena Matosović</t>
  </si>
  <si>
    <t>https://vimeo.com/190362427</t>
  </si>
  <si>
    <t>Lovro Smojver</t>
  </si>
  <si>
    <t>https://vimeo.com/190362434</t>
  </si>
  <si>
    <t>Marko Prajdić</t>
  </si>
  <si>
    <t>https://vimeo.com/190362439</t>
  </si>
  <si>
    <t>Udruga CeDePe Zagreb</t>
  </si>
  <si>
    <t>Dominik Beronja</t>
  </si>
  <si>
    <t>https://vimeo.com/190403147</t>
  </si>
  <si>
    <t>Jelena Nakić</t>
  </si>
  <si>
    <t>Toma Nakić</t>
  </si>
  <si>
    <t>https://vimeo.com/190403323</t>
  </si>
  <si>
    <t>Marino Kozina</t>
  </si>
  <si>
    <t>https://vimeo.com/190403472</t>
  </si>
  <si>
    <t>Filip Režić</t>
  </si>
  <si>
    <t>https://vimeo.com/190403600</t>
  </si>
  <si>
    <t>Ivo Jelavić</t>
  </si>
  <si>
    <t>https://vimeo.com/190403854</t>
  </si>
  <si>
    <t>Toni Brkić</t>
  </si>
  <si>
    <t>https://vimeo.com/190403720</t>
  </si>
  <si>
    <t>Ivan Parlov</t>
  </si>
  <si>
    <t>https://vimeo.com/190404155</t>
  </si>
  <si>
    <t>Robot ima svoju volju. Svaki put na testu ide drugačije.</t>
  </si>
  <si>
    <t>Bartul Lalić</t>
  </si>
  <si>
    <t>https://vimeo.com/190404293</t>
  </si>
  <si>
    <t>još jedan</t>
  </si>
  <si>
    <t>Bartul Petrović</t>
  </si>
  <si>
    <t>https://vimeo.com/190404461</t>
  </si>
  <si>
    <t>i još jedan</t>
  </si>
  <si>
    <t>Udruga za tehničku kulturu "Inovatic"</t>
  </si>
  <si>
    <t>Josip Stepinac</t>
  </si>
  <si>
    <t>https://vimeo.com/190438446</t>
  </si>
  <si>
    <t>Tome Kovačević</t>
  </si>
  <si>
    <t>Ante Bunja</t>
  </si>
  <si>
    <t>https://vimeo.com/190438630</t>
  </si>
  <si>
    <t>Duje Vrgoč</t>
  </si>
  <si>
    <t>https://vimeo.com/190438739</t>
  </si>
  <si>
    <t>Ivor Krstulović</t>
  </si>
  <si>
    <t>https://vimeo.com/190439037</t>
  </si>
  <si>
    <t>Hana Perković</t>
  </si>
  <si>
    <t>https://vimeo.com/190258954</t>
  </si>
  <si>
    <t>Damir Keglević</t>
  </si>
  <si>
    <t>Jakupović Tea</t>
  </si>
  <si>
    <t>Video nije upotrebljiv</t>
  </si>
  <si>
    <t>Jakupović Lovro</t>
  </si>
  <si>
    <t>Marina Gabriela Odak</t>
  </si>
  <si>
    <t>https://vimeo.com/190259500</t>
  </si>
  <si>
    <t>Keglević Juraj</t>
  </si>
  <si>
    <t>https://vimeo.com/190425213</t>
  </si>
  <si>
    <t>Četa Mia</t>
  </si>
  <si>
    <t>https://vimeo.com/190425212</t>
  </si>
  <si>
    <t>Keglević Klara</t>
  </si>
  <si>
    <t>https://vimeo.com/190425214</t>
  </si>
  <si>
    <t>Udruga KUD CROATIA</t>
  </si>
  <si>
    <t>Andrej Fišić</t>
  </si>
  <si>
    <t>https://vimeo.com/groups/414712/videos/190369428</t>
  </si>
  <si>
    <t>Igor Bobić</t>
  </si>
  <si>
    <t>Alojzije Begović</t>
  </si>
  <si>
    <t>Klara Magdić</t>
  </si>
  <si>
    <t>https://vimeo.com/groups/414712/videos/190370064</t>
  </si>
  <si>
    <t>Filip Pešut</t>
  </si>
  <si>
    <t>https://vimeo.com/groups/414712/videos/190369905</t>
  </si>
  <si>
    <t>Lorena Mustapić</t>
  </si>
  <si>
    <t>Vjeran Lukadinović</t>
  </si>
  <si>
    <t>https://vimeo.com/groups/414712/videos/190370308</t>
  </si>
  <si>
    <t>Udruga Locus Vinkovci</t>
  </si>
  <si>
    <t>Kristian Simoni</t>
  </si>
  <si>
    <t>https://vimeo.com/190376307</t>
  </si>
  <si>
    <t>Petar Benković</t>
  </si>
  <si>
    <t>Iva Milić</t>
  </si>
  <si>
    <t>https://vimeo.com/190377874</t>
  </si>
  <si>
    <t>Kate Radulj</t>
  </si>
  <si>
    <t>https://vimeo.com/190378501</t>
  </si>
  <si>
    <t xml:space="preserve">Udruga mladih "ULIKS" otok Mljet </t>
  </si>
  <si>
    <t>Bepo Valerjev</t>
  </si>
  <si>
    <t xml:space="preserve">https://vimeo.com/190393854 </t>
  </si>
  <si>
    <t>Dejan Travica</t>
  </si>
  <si>
    <t>Noam Travica</t>
  </si>
  <si>
    <t>Mak Šolaja</t>
  </si>
  <si>
    <t>https://vimeo.com/190394778</t>
  </si>
  <si>
    <t>Fran Matijević</t>
  </si>
  <si>
    <t xml:space="preserve">https://vimeo.com/190395001 </t>
  </si>
  <si>
    <t>Maro Banac</t>
  </si>
  <si>
    <t xml:space="preserve">https://vimeo.com/190395120 </t>
  </si>
  <si>
    <t>Udruga OKOLO na OKOLO</t>
  </si>
  <si>
    <t>Tea Krnić</t>
  </si>
  <si>
    <t>https://vimeo.com/190418927</t>
  </si>
  <si>
    <t>Mladen Damjanović</t>
  </si>
  <si>
    <t>Jakov Miranda</t>
  </si>
  <si>
    <t>https://vimeo.com/190419116</t>
  </si>
  <si>
    <t>Bruno Vučić</t>
  </si>
  <si>
    <t>https://vimeo.com/190418741</t>
  </si>
  <si>
    <t>https://vimeo.com/190419144</t>
  </si>
  <si>
    <t>Zajednica tehničke kulture grada Slavonskog Broda</t>
  </si>
  <si>
    <t>Domagoj Tomljenović</t>
  </si>
  <si>
    <t>https://vimeo.com/190354076</t>
  </si>
  <si>
    <t>Tomislav Šebalj</t>
  </si>
  <si>
    <t>Lovre Batinjan</t>
  </si>
  <si>
    <t>https://vimeo.com/190354077</t>
  </si>
  <si>
    <t>Mateo Šebalj</t>
  </si>
  <si>
    <t>https://vimeo.com/190354078</t>
  </si>
  <si>
    <t>Mihael Drinčić</t>
  </si>
  <si>
    <t>https://vimeo.com/190354079</t>
  </si>
  <si>
    <t>Zajednica tehničke kulture grada Siska</t>
  </si>
  <si>
    <t>Fran Torma</t>
  </si>
  <si>
    <t>https://vimeo.com/190371127</t>
  </si>
  <si>
    <t>Zdravko Horvat</t>
  </si>
  <si>
    <t>Borna Sočev</t>
  </si>
  <si>
    <t>https://vimeo.com/190371128</t>
  </si>
  <si>
    <t>Marta Kunštić</t>
  </si>
  <si>
    <t>https://vimeo.com/190371129</t>
  </si>
  <si>
    <t>Udruga Zajednica tehničke kulture Koprivnica Sekcija robotike</t>
  </si>
  <si>
    <t>Lucijan Vranković</t>
  </si>
  <si>
    <t>https://vimeo.com/190360386</t>
  </si>
  <si>
    <t>Marijan Antolović</t>
  </si>
  <si>
    <t>Karla Cvetković</t>
  </si>
  <si>
    <t>https://vimeo.com/190361697</t>
  </si>
  <si>
    <t>Borna Budai</t>
  </si>
  <si>
    <t>https://vimeo.com/190360392</t>
  </si>
  <si>
    <t>Matko Varžić</t>
  </si>
  <si>
    <t>https://vimeo.com/190360388</t>
  </si>
  <si>
    <t>Zajednica tehničke kulture Valpovo-Belišće</t>
  </si>
  <si>
    <t>Bateo Briški</t>
  </si>
  <si>
    <t>https://vimeo.com/190360390</t>
  </si>
  <si>
    <t>Toni Fučkar</t>
  </si>
  <si>
    <t>https://vimeo.com/190360393</t>
  </si>
  <si>
    <t>Davor Arsenić</t>
  </si>
  <si>
    <t>https://vimeo.com/190360394</t>
  </si>
  <si>
    <t>OŠ Ivana Kukuljevića</t>
  </si>
  <si>
    <t>Antonio Berečić</t>
  </si>
  <si>
    <t>https://vimeo.com/190360396</t>
  </si>
  <si>
    <t>Niko Novoselić</t>
  </si>
  <si>
    <t>https://vimeo.com/190360395</t>
  </si>
  <si>
    <t>Lorna Budai</t>
  </si>
  <si>
    <t>https://vimeo.com/190360399</t>
  </si>
  <si>
    <t>David Šimetić</t>
  </si>
  <si>
    <t>https://vimeo.com/190360400</t>
  </si>
  <si>
    <t>OŠ Matije Petra Katančića</t>
  </si>
  <si>
    <t>Mihovil Ćurković</t>
  </si>
  <si>
    <t>https://vimeo.com/189060400</t>
  </si>
  <si>
    <t>https://vimeo.com/189057338</t>
  </si>
  <si>
    <t>https://vimeo.com/189061138</t>
  </si>
  <si>
    <t>https://vimeo.com/189062406</t>
  </si>
  <si>
    <t>https://vimeo.com/189058070</t>
  </si>
  <si>
    <t>https://vimeo.com/189061994</t>
  </si>
  <si>
    <t>https://vimeo.com/189061746</t>
  </si>
  <si>
    <t>https://vimeo.com/189062180</t>
  </si>
  <si>
    <t>https://vimeo.com/189056732</t>
  </si>
  <si>
    <t>https://vimeo.com/groups/414712/videos/189288539</t>
  </si>
  <si>
    <t>https://vimeo.com/groups/414712/videos/189289458</t>
  </si>
  <si>
    <t>https://vimeo.com/groups/414712/videos/189289639</t>
  </si>
  <si>
    <t>https://vimeo.com/groups/414712/videos/189289709</t>
  </si>
  <si>
    <t>https://vimeo.com/groups/414712/videos/189289775</t>
  </si>
  <si>
    <t>Luka Bradarić Lisić</t>
  </si>
  <si>
    <t>https://vimeo.com/190300708</t>
  </si>
  <si>
    <t>Ana Flisar Odorčić</t>
  </si>
  <si>
    <t>Tomislav Štimac</t>
  </si>
  <si>
    <t>https://vimeo.com/190303917</t>
  </si>
  <si>
    <t>Lovro Počepan</t>
  </si>
  <si>
    <t>https://vimeo.com/190302969</t>
  </si>
  <si>
    <t>Luka Wursching</t>
  </si>
  <si>
    <t>https://vimeo.com/190301888</t>
  </si>
  <si>
    <t>Toni Haralović</t>
  </si>
  <si>
    <t>https://vimeo.com/190304738</t>
  </si>
  <si>
    <t>Rea Boban</t>
  </si>
  <si>
    <t>https://vimeo.com/190265160</t>
  </si>
  <si>
    <t>Ema Borevković</t>
  </si>
  <si>
    <t>https://vimeo.com/190263649</t>
  </si>
  <si>
    <t>OŠ Cvjetno naselje</t>
  </si>
  <si>
    <t>https://vimeo.com/user53065598/video</t>
  </si>
  <si>
    <t>Rendulić</t>
  </si>
  <si>
    <t>https://vimeo.com/user5365598/video</t>
  </si>
  <si>
    <t>OŠ Ivan Meštrović</t>
  </si>
  <si>
    <t xml:space="preserve">Pavel Pešut </t>
  </si>
  <si>
    <t>https://vimeo.com/190434623</t>
  </si>
  <si>
    <t>Luka Kositer</t>
  </si>
  <si>
    <t>Mare Vitez</t>
  </si>
  <si>
    <t>https://vimeo.com/190434622</t>
  </si>
  <si>
    <t xml:space="preserve">Tvrtko Vujasić </t>
  </si>
  <si>
    <t>https://vimeo.com/190434621</t>
  </si>
  <si>
    <t xml:space="preserve">Domeniko Kolarec </t>
  </si>
  <si>
    <t>https://vimeo.com/190434620</t>
  </si>
  <si>
    <t xml:space="preserve">Udruga za promicanje informatike, kulture i suživota </t>
  </si>
  <si>
    <t>Bruno Skelin</t>
  </si>
  <si>
    <t>https://vimeo.com/190449823</t>
  </si>
  <si>
    <t>Borna Škornjak</t>
  </si>
  <si>
    <t>Daniel Batinić</t>
  </si>
  <si>
    <t>https://vimeo.com/190449824</t>
  </si>
  <si>
    <t>Filip Batinić</t>
  </si>
  <si>
    <t>https://vimeo.com/190449825</t>
  </si>
  <si>
    <t>Dario Baranović</t>
  </si>
  <si>
    <t>https://vimeo.com/190449826</t>
  </si>
  <si>
    <t>Lovre Baus</t>
  </si>
  <si>
    <t>https://vimeo.com/190449828</t>
  </si>
  <si>
    <t>Marin Gracin</t>
  </si>
  <si>
    <t>https://vimeo.com/190449829</t>
  </si>
  <si>
    <t>Mateo Badžim</t>
  </si>
  <si>
    <t>https://vimeo.com/190449831</t>
  </si>
  <si>
    <t>Petar Babaja</t>
  </si>
  <si>
    <t>https://vimeo.com/190449832</t>
  </si>
  <si>
    <t>Vito Milovanović</t>
  </si>
  <si>
    <t>https://vimeo.com/190449833</t>
  </si>
  <si>
    <t>Marko Palinić</t>
  </si>
  <si>
    <t>https://vimeo.com/190449834</t>
  </si>
  <si>
    <t>Udruga "Startup Šibenik"</t>
  </si>
  <si>
    <t>Alen Tunjić</t>
  </si>
  <si>
    <t>https://vimeo.com/groups/414712/videos/190735556</t>
  </si>
  <si>
    <t>Stjepan Lešić</t>
  </si>
  <si>
    <t>Filip Jozinović</t>
  </si>
  <si>
    <t>https://vimeo.com/groups/414712/videos/190735872</t>
  </si>
  <si>
    <t>Monika Nedić</t>
  </si>
  <si>
    <t>https://vimeo.com/groups/414712/videos/190736299</t>
  </si>
  <si>
    <t>Marina Stipić</t>
  </si>
  <si>
    <t>https://vimeo.com/groups/414712/videos/190736806</t>
  </si>
  <si>
    <t>OŠ  "Mijat Stojanović" Babina Greda</t>
  </si>
  <si>
    <t>Naziv ustanove</t>
  </si>
  <si>
    <t>Natjecatelj/ica</t>
  </si>
  <si>
    <t>Denis Ljubojević</t>
  </si>
  <si>
    <t>Mjesto</t>
  </si>
  <si>
    <t>Filip Sekelj</t>
  </si>
  <si>
    <t>Mateo Radaković</t>
  </si>
  <si>
    <t>Mario Hižak</t>
  </si>
  <si>
    <t>Mateja Miklečić</t>
  </si>
  <si>
    <t>Dino Podrug</t>
  </si>
  <si>
    <t>Roko Sovitti</t>
  </si>
  <si>
    <t>Kristina</t>
  </si>
  <si>
    <t>Bruna Periša</t>
  </si>
  <si>
    <t>Marko Čubrić</t>
  </si>
  <si>
    <t>Dominik Munega</t>
  </si>
  <si>
    <t>Jakov</t>
  </si>
  <si>
    <t>Leonardo Srbljinović</t>
  </si>
  <si>
    <t>Luka Adamić</t>
  </si>
  <si>
    <t>Borna Berend</t>
  </si>
  <si>
    <t>Petar Pospišil</t>
  </si>
  <si>
    <t>Mateo Bajević</t>
  </si>
  <si>
    <t>Mario Vrabac</t>
  </si>
  <si>
    <t>Stjepan Senković</t>
  </si>
  <si>
    <t>Saša Marković</t>
  </si>
  <si>
    <t>Domagoj Taritaš</t>
  </si>
  <si>
    <t>Klaudija Stjepanović</t>
  </si>
  <si>
    <t>Mihael Kuzminović</t>
  </si>
  <si>
    <t>Maksimilijan Vegh</t>
  </si>
  <si>
    <t>Petar Klinac</t>
  </si>
  <si>
    <t>Borna Mišetić</t>
  </si>
  <si>
    <t>Petar Bajsić</t>
  </si>
  <si>
    <t>Luka Mađer</t>
  </si>
  <si>
    <t>David Lanc</t>
  </si>
  <si>
    <t>Nika Šarić</t>
  </si>
  <si>
    <t>Marko Ražov</t>
  </si>
  <si>
    <t>Ivan Pandžić</t>
  </si>
  <si>
    <t>Lucija Eterović</t>
  </si>
  <si>
    <t>Fani Maletić</t>
  </si>
  <si>
    <t>Jasen Šošić</t>
  </si>
  <si>
    <t>Dante Slavica</t>
  </si>
  <si>
    <t>Josip G0Rnik</t>
  </si>
  <si>
    <t>Grgur Novosel</t>
  </si>
  <si>
    <t>Lovro Vrandečić</t>
  </si>
  <si>
    <t>Luka Butković</t>
  </si>
  <si>
    <t>Ana Jurčić</t>
  </si>
  <si>
    <t>Mihael Igrčić</t>
  </si>
  <si>
    <t>Dominik Samardžija</t>
  </si>
  <si>
    <t>Filip Havaš</t>
  </si>
  <si>
    <t>Dominik Vučković</t>
  </si>
  <si>
    <t>Gabriel Jazvac</t>
  </si>
  <si>
    <t>Ivan Vidinić</t>
  </si>
  <si>
    <t>Tomica Špoljarić</t>
  </si>
  <si>
    <t>Lovro Posavec</t>
  </si>
  <si>
    <t>Vilim Novak</t>
  </si>
  <si>
    <t>Matija Marinić</t>
  </si>
  <si>
    <t>Zvonko Lelas</t>
  </si>
  <si>
    <t>Dujo Lelas</t>
  </si>
  <si>
    <t>Ana Turudić</t>
  </si>
  <si>
    <t>Božica Mandarić</t>
  </si>
  <si>
    <t>Stipe Mandarić</t>
  </si>
  <si>
    <t>Pavao Lelas</t>
  </si>
  <si>
    <t>Anja Vinković</t>
  </si>
  <si>
    <t>Karlo Žutić</t>
  </si>
  <si>
    <t>Šimun Sauka</t>
  </si>
  <si>
    <t>Petar Sauka</t>
  </si>
  <si>
    <t>Leon Lukačević</t>
  </si>
  <si>
    <t>Jakov Šlafhuzer</t>
  </si>
  <si>
    <t>Luka Marinković</t>
  </si>
  <si>
    <t>Fran Crnac</t>
  </si>
  <si>
    <t>Lea Majer</t>
  </si>
  <si>
    <t>Klara Pleš</t>
  </si>
  <si>
    <t>Viktor Kašner</t>
  </si>
  <si>
    <t>Iskra Dubovečak</t>
  </si>
  <si>
    <t>Lorna Mateković</t>
  </si>
  <si>
    <t>Luka Radetić</t>
  </si>
  <si>
    <t>Mihael Maras</t>
  </si>
  <si>
    <t>Lorens Divjak</t>
  </si>
  <si>
    <t>Dea Matulić</t>
  </si>
  <si>
    <t>Dino Plantak</t>
  </si>
  <si>
    <t>Andrija Pilat</t>
  </si>
  <si>
    <t>Simon Štifanić</t>
  </si>
  <si>
    <t>Marijana Krišto</t>
  </si>
  <si>
    <t>Slavko Jalšovec</t>
  </si>
  <si>
    <t>Noa Levačić</t>
  </si>
  <si>
    <t>Martin Strojko</t>
  </si>
  <si>
    <t>Ivan Salaj</t>
  </si>
  <si>
    <t>Karlo Beličanec</t>
  </si>
  <si>
    <t>Dino Mesarek</t>
  </si>
  <si>
    <t>Petra Kruljac</t>
  </si>
  <si>
    <t>Marin Tadijan</t>
  </si>
  <si>
    <t>Ella Švaljek</t>
  </si>
  <si>
    <t>Andre Poščić</t>
  </si>
  <si>
    <t>Dario Šimičić</t>
  </si>
  <si>
    <t>Karlo Ilić</t>
  </si>
  <si>
    <t>Juraj Valenteković</t>
  </si>
  <si>
    <t>Roko Jovičić</t>
  </si>
  <si>
    <t>Jan Maršalek</t>
  </si>
  <si>
    <t>Eduard Štir</t>
  </si>
  <si>
    <t>Petra Valenteković</t>
  </si>
  <si>
    <t>Fran Jovičić</t>
  </si>
  <si>
    <t>Melissa Holinka</t>
  </si>
  <si>
    <t>Jan Čuhnil</t>
  </si>
  <si>
    <t>Patrik Kotarski</t>
  </si>
  <si>
    <t>Filip Matina</t>
  </si>
  <si>
    <t>Marin Pontoni</t>
  </si>
  <si>
    <t>Stipan Blažević</t>
  </si>
  <si>
    <t>Karlo Nebřeski</t>
  </si>
  <si>
    <t>Mauricio Orkić</t>
  </si>
  <si>
    <t>Patrik Peter</t>
  </si>
  <si>
    <t>David Veka</t>
  </si>
  <si>
    <t>David Posavec</t>
  </si>
  <si>
    <t>Toni Radak</t>
  </si>
  <si>
    <t>Mate Bulat</t>
  </si>
  <si>
    <t>Marin Bačelić</t>
  </si>
  <si>
    <t>Tanja D. Sakunova</t>
  </si>
  <si>
    <t>Mario Paškalin</t>
  </si>
  <si>
    <t>Luka Milković</t>
  </si>
  <si>
    <t>Petar Gović</t>
  </si>
  <si>
    <t>Stela Ćurak</t>
  </si>
  <si>
    <t>Lovre Gović</t>
  </si>
  <si>
    <t>Antonio Cvetkoski</t>
  </si>
  <si>
    <t>Božo Slamić</t>
  </si>
  <si>
    <t>Gabriel Gerbec</t>
  </si>
  <si>
    <t>Angelo Palinić</t>
  </si>
  <si>
    <t>Kristofer Vukelja</t>
  </si>
  <si>
    <t>Mia Maglić</t>
  </si>
  <si>
    <t>Luka Dominiković</t>
  </si>
  <si>
    <t>Tonći Zvonić</t>
  </si>
  <si>
    <t>Jack Krstičević</t>
  </si>
  <si>
    <t>Marko Cvitković</t>
  </si>
  <si>
    <t>Ivan Mijoč</t>
  </si>
  <si>
    <t>Ivan Pehar</t>
  </si>
  <si>
    <t>Bruno Miloš</t>
  </si>
  <si>
    <t>Lara Stanić</t>
  </si>
  <si>
    <t>Marko Vidak</t>
  </si>
  <si>
    <t>Gabrijel Zirdum</t>
  </si>
  <si>
    <t>Fran Perak</t>
  </si>
  <si>
    <t>Sanja Mandić</t>
  </si>
  <si>
    <t>Lorena Anušić</t>
  </si>
  <si>
    <t>Mihaela Blinja</t>
  </si>
  <si>
    <t>Lana Beko</t>
  </si>
  <si>
    <t>Šiumun Rezo</t>
  </si>
  <si>
    <t>Zvonimir Varoščić</t>
  </si>
  <si>
    <t>Ema Vučen</t>
  </si>
  <si>
    <t>Armin Muminović</t>
  </si>
  <si>
    <t>Toni Majić</t>
  </si>
  <si>
    <t>Luka Miler</t>
  </si>
  <si>
    <t>Patrick Lučić</t>
  </si>
  <si>
    <t>Andrija Ćavar</t>
  </si>
  <si>
    <t>Anja Boršić</t>
  </si>
  <si>
    <t>Luna Ožvald</t>
  </si>
  <si>
    <t>Anamarija Marković</t>
  </si>
  <si>
    <t>Lucija Miljanić</t>
  </si>
  <si>
    <t>Sven Redžepagić</t>
  </si>
  <si>
    <t>Nika Tomić</t>
  </si>
  <si>
    <t>Karlo Šestak</t>
  </si>
  <si>
    <t>Luka Šimunović  I Matej Međugorac</t>
  </si>
  <si>
    <t>Bartol Matić</t>
  </si>
  <si>
    <t>Marta Karlović</t>
  </si>
  <si>
    <t>Emanuel Vidović</t>
  </si>
  <si>
    <t>Matija Atalić</t>
  </si>
  <si>
    <t>Mihael Petrušić</t>
  </si>
  <si>
    <t>Karol Kičinbači</t>
  </si>
  <si>
    <t>Ivan Slobođanac</t>
  </si>
  <si>
    <t>Borna Bjelan</t>
  </si>
  <si>
    <t>Matej Jakobović</t>
  </si>
  <si>
    <t>Mateo Bičvić</t>
  </si>
  <si>
    <t>https://vimeo.com/groups/414712/videos/190735975</t>
  </si>
  <si>
    <t>Mate Paić</t>
  </si>
  <si>
    <t>https://vimeo.com/groups/414712/videos/190736318</t>
  </si>
  <si>
    <t>https://vimeo.com/groups/414712/videos/190736383</t>
  </si>
  <si>
    <t>https://vimeo.com/groups/414712/videos/190736421</t>
  </si>
  <si>
    <t>https://vimeo.com/groups/414712/videos/190737678</t>
  </si>
  <si>
    <t>https://vimeo.com/groups/414712/videos/190737696</t>
  </si>
  <si>
    <t>https://vimeo.com/groups/414712/videos/190737721</t>
  </si>
  <si>
    <t>https://vimeo.com/groups/414712/videos/190737729</t>
  </si>
  <si>
    <t>Ante Ercegović</t>
  </si>
  <si>
    <t>Luka Džaja</t>
  </si>
  <si>
    <t>Ivan Jurišić</t>
  </si>
  <si>
    <t>Ivica Čavala</t>
  </si>
  <si>
    <t>Juno Maretić</t>
  </si>
  <si>
    <t>Duje Ćaleta Car</t>
  </si>
  <si>
    <t>Šimun Petar Buva</t>
  </si>
  <si>
    <t>Frane Vatavuk</t>
  </si>
  <si>
    <t xml:space="preserve">OŠ Jurja Dalmatinca </t>
  </si>
  <si>
    <t>Luka Štrkalj</t>
  </si>
  <si>
    <t>https://vimeo.com/190874828</t>
  </si>
  <si>
    <t>Noa Vlahov</t>
  </si>
  <si>
    <t>https://vimeo.com/190874809</t>
  </si>
  <si>
    <t>Meteo Vukičević</t>
  </si>
  <si>
    <t>https://vimeo.com/190874798</t>
  </si>
  <si>
    <t>Petar Nakić</t>
  </si>
  <si>
    <t>https://vimeo.com/190874780</t>
  </si>
  <si>
    <t>Natali Štrkalj</t>
  </si>
  <si>
    <t>https://vimeo.com/190982417</t>
  </si>
  <si>
    <t>Josip Čičmir</t>
  </si>
  <si>
    <t>https://vimeo.com/190982425</t>
  </si>
  <si>
    <t>Zdeslav Maričić</t>
  </si>
  <si>
    <t>https://vimeo.com/190982440</t>
  </si>
  <si>
    <t>Damir Čaplja</t>
  </si>
  <si>
    <t>https://vimeo.com/190982456</t>
  </si>
  <si>
    <t>Matej Desanić</t>
  </si>
  <si>
    <t>https://vimeo.com/190985563</t>
  </si>
  <si>
    <t>Pino Reljanović</t>
  </si>
  <si>
    <t>https://vimeo.com/190985583</t>
  </si>
  <si>
    <t>https://vimeo.com/190985596</t>
  </si>
  <si>
    <t>https://vimeo.com/190985631</t>
  </si>
  <si>
    <t>Barbara Sabljak</t>
  </si>
  <si>
    <t>https://vimeo.com/190423437</t>
  </si>
  <si>
    <t>Ivan Menđušić</t>
  </si>
  <si>
    <t xml:space="preserve">DA </t>
  </si>
  <si>
    <t>Mislav Šlafhauzer</t>
  </si>
  <si>
    <t>https://vimeo.com/190424113</t>
  </si>
  <si>
    <t>Vjekoslav Čolak</t>
  </si>
  <si>
    <t>https://vimeo.com/190423120</t>
  </si>
  <si>
    <t>Marin Prce</t>
  </si>
  <si>
    <t>https://vimeo.com/190424116</t>
  </si>
  <si>
    <t>Magdalena Martini</t>
  </si>
  <si>
    <t>https://vimeo.com/190424117</t>
  </si>
  <si>
    <t>Filip Rutko</t>
  </si>
  <si>
    <t>https://vimeo.com/190424112</t>
  </si>
  <si>
    <t>Marija Kalanj</t>
  </si>
  <si>
    <t>https://vimeo.com/190424114</t>
  </si>
  <si>
    <t>Lara Malecki</t>
  </si>
  <si>
    <t>https://vimeo.com/190423776</t>
  </si>
  <si>
    <t>OŠ Dragutina Tadijanovića, Vukovar</t>
  </si>
  <si>
    <t>Jakov Alilović</t>
  </si>
  <si>
    <t>Veronika Bebić</t>
  </si>
  <si>
    <t>Ivan Dretar</t>
  </si>
  <si>
    <t>Marko Štefanek</t>
  </si>
  <si>
    <t>Silvana Pešut Vitasović</t>
  </si>
  <si>
    <t>Oš Borovje</t>
  </si>
  <si>
    <r>
      <t xml:space="preserve">    CROATIAN MAKERS LIGA - PRETKOLO, </t>
    </r>
    <r>
      <rPr>
        <b/>
        <sz val="18"/>
        <color theme="3" tint="0.39997558519241921"/>
        <rFont val="Calibri"/>
        <family val="2"/>
        <charset val="238"/>
        <scheme val="minor"/>
      </rPr>
      <t>Bjelovar</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</si>
  <si>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Čakovec</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</si>
  <si>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Dugo Selo</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</si>
  <si>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Đakovo</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</si>
  <si>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Istra 1</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</si>
  <si>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Istra 2</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</si>
  <si>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Karlovac</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</si>
  <si>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Koprivnica</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</si>
  <si>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Krk</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</si>
  <si>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Metković</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</si>
  <si>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Osijek</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</si>
  <si>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Popovača</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</si>
  <si>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Požega</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</si>
  <si>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Rijeka 1</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</si>
  <si>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Rijeka 2</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</si>
  <si>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Sisak</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</si>
  <si>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Slavonski Brod</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</si>
  <si>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Split 1</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</si>
  <si>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Split 2</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</si>
  <si>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Šibenik</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</si>
  <si>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Valpovo</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</si>
  <si>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Velika Gorica</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</si>
  <si>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Vinkovci</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</si>
  <si>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Vukovar</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</si>
  <si>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Zadar</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</si>
  <si>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Zagorje 1</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</si>
  <si>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Zagorje 2</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</si>
  <si>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Zagreb 1</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</si>
  <si>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Zagreb 2</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</si>
  <si>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Zagreb 3</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</si>
  <si>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Zagreb 4</t>
    </r>
    <r>
      <rPr>
        <b/>
        <sz val="18"/>
        <color theme="1"/>
        <rFont val="Calibri"/>
        <family val="2"/>
        <charset val="238"/>
        <scheme val="minor"/>
      </rPr>
      <t>,</t>
    </r>
    <r>
      <rPr>
        <b/>
        <sz val="18"/>
        <color rgb="FFFF0000"/>
        <rFont val="Calibri"/>
        <family val="2"/>
        <charset val="238"/>
        <scheme val="minor"/>
      </rPr>
      <t xml:space="preserve"> POJEDINAČNO</t>
    </r>
  </si>
  <si>
    <r>
      <t xml:space="preserve">    CROATIAN MAKERS LIGA - PRETKOLO, </t>
    </r>
    <r>
      <rPr>
        <b/>
        <sz val="18"/>
        <color theme="3" tint="0.39997558519241921"/>
        <rFont val="Calibri"/>
        <family val="2"/>
        <charset val="238"/>
        <scheme val="minor"/>
      </rPr>
      <t>Zaprešić</t>
    </r>
    <r>
      <rPr>
        <b/>
        <sz val="18"/>
        <color theme="1"/>
        <rFont val="Calibri"/>
        <family val="2"/>
        <charset val="238"/>
        <scheme val="minor"/>
      </rPr>
      <t>,</t>
    </r>
    <r>
      <rPr>
        <b/>
        <sz val="18"/>
        <color rgb="FFFF0000"/>
        <rFont val="Calibri"/>
        <family val="2"/>
        <charset val="238"/>
        <scheme val="minor"/>
      </rPr>
      <t xml:space="preserve"> POJEDINAČNO</t>
    </r>
  </si>
  <si>
    <t>Petar Škoro</t>
  </si>
  <si>
    <t>Krsto Smolić</t>
  </si>
  <si>
    <t>Patrik Tumpa</t>
  </si>
  <si>
    <t>Vid Piljek</t>
  </si>
  <si>
    <t>Vigor Borovčak</t>
  </si>
  <si>
    <t>Lara Fizir</t>
  </si>
  <si>
    <t>Marija Švaljek</t>
  </si>
  <si>
    <t>Kimi Perhot</t>
  </si>
  <si>
    <t>Karlo Kos</t>
  </si>
  <si>
    <t>Gabrijel Malogorski</t>
  </si>
  <si>
    <t>Luka Petrečija</t>
  </si>
  <si>
    <t>Alen Šćuric</t>
  </si>
  <si>
    <t>Tomislav Martinez</t>
  </si>
  <si>
    <t>David Kos</t>
  </si>
  <si>
    <t>Zlatko Pongračić</t>
  </si>
  <si>
    <t>Marin Drenjančević</t>
  </si>
  <si>
    <t>Mato Knol</t>
  </si>
  <si>
    <t>Jakov Rajić</t>
  </si>
  <si>
    <t>Domeniko Kuna</t>
  </si>
  <si>
    <t>Ema Vomš</t>
  </si>
  <si>
    <t>Nicole Bašić</t>
  </si>
  <si>
    <t>Rafaela Italo</t>
  </si>
  <si>
    <t>Strahinja Puhača</t>
  </si>
  <si>
    <t>Leonardo Petrović</t>
  </si>
  <si>
    <t>Gabrijel Tutić</t>
  </si>
  <si>
    <t>Majda Tiršek</t>
  </si>
  <si>
    <t>Marko Bogut</t>
  </si>
  <si>
    <t>Marijan Ivanović</t>
  </si>
  <si>
    <t>Nataša Miškov</t>
  </si>
  <si>
    <t>Tomica Turković</t>
  </si>
  <si>
    <t>Andrea Valčić I Davor Vlajnić</t>
  </si>
  <si>
    <t>Ivana Stančin</t>
  </si>
  <si>
    <t>Daniela Orlović</t>
  </si>
  <si>
    <t>Goran Sauka</t>
  </si>
  <si>
    <t>Maja Kosovec</t>
  </si>
  <si>
    <t>Ljubica Čale</t>
  </si>
  <si>
    <t>Tajana Velikanja I Tomislav Zule</t>
  </si>
  <si>
    <t>Vedran Menđušić</t>
  </si>
  <si>
    <t>Dunja Bakoš</t>
  </si>
  <si>
    <t>Milena Mikulčić I Ružica Murk</t>
  </si>
  <si>
    <t>Matija Buntak</t>
  </si>
  <si>
    <t>Zlatko Hegeduš,Prof.</t>
  </si>
  <si>
    <t>Patrik Fabijanić</t>
  </si>
  <si>
    <t>Marijan Jovičić</t>
  </si>
  <si>
    <t>Mirna Prusina</t>
  </si>
  <si>
    <t>Višnja Šuperba</t>
  </si>
  <si>
    <t>Marina Nadoveza</t>
  </si>
  <si>
    <t>Ivana Križanac</t>
  </si>
  <si>
    <t>Jelica Lazarević</t>
  </si>
  <si>
    <t>Zlatko Mikulić</t>
  </si>
  <si>
    <t>Antonija Čačinović</t>
  </si>
  <si>
    <t>Ivana Prusac</t>
  </si>
  <si>
    <t>Bodovi</t>
  </si>
  <si>
    <t xml:space="preserve">Marko Miličević </t>
  </si>
  <si>
    <t>U ponedjeljak zbog limita</t>
  </si>
  <si>
    <t>OŠ Franje Krežme</t>
  </si>
  <si>
    <t>Marin Elezović</t>
  </si>
  <si>
    <t>https://vimeo.com/190355187</t>
  </si>
  <si>
    <t>Nikola Repajić</t>
  </si>
  <si>
    <t>Luka Blagaić</t>
  </si>
  <si>
    <t>https://vimeo.com/190354469</t>
  </si>
  <si>
    <t>Nera Dea Balić</t>
  </si>
  <si>
    <t>Joško Bezić</t>
  </si>
  <si>
    <t>https://vimeo.com/190355238</t>
  </si>
  <si>
    <t>Dragan Marković</t>
  </si>
  <si>
    <t>https://vimeo.com/190355245</t>
  </si>
  <si>
    <t>https://vimeo.com/190381404</t>
  </si>
  <si>
    <t>https://vimeo.com/190381612</t>
  </si>
  <si>
    <t>https://vimeo.com/190381755</t>
  </si>
  <si>
    <t>https://vimeo.com/190381857</t>
  </si>
  <si>
    <t>https://vimeo.com/190381945</t>
  </si>
  <si>
    <t>https://vimeo.com/190380145</t>
  </si>
  <si>
    <t>https://vimeo.com/190380333</t>
  </si>
  <si>
    <t>https://vimeo.com/190380530</t>
  </si>
  <si>
    <t>https://vimeo.com/190381212</t>
  </si>
  <si>
    <t>Petar Didović</t>
  </si>
  <si>
    <t>Ana Kadić</t>
  </si>
  <si>
    <t>Ema Matinac</t>
  </si>
  <si>
    <t>Tomislav Matinac</t>
  </si>
  <si>
    <t>Marko Matinac</t>
  </si>
  <si>
    <t>Mirta Kadić</t>
  </si>
  <si>
    <t>Adrian Đipić</t>
  </si>
  <si>
    <t>Ema Rosotrunović</t>
  </si>
  <si>
    <t>Dominik Ćaćić</t>
  </si>
  <si>
    <t>Tihomil Kadić</t>
  </si>
  <si>
    <t>Udruga "Grwireless"</t>
  </si>
  <si>
    <t>David Napast</t>
  </si>
  <si>
    <t>https://vimeo.com/189228157</t>
  </si>
  <si>
    <t>Tomislav Novosel</t>
  </si>
  <si>
    <t xml:space="preserve">DA   </t>
  </si>
  <si>
    <t>Matej Ljubas</t>
  </si>
  <si>
    <t>https://vimeo.com/189228159</t>
  </si>
  <si>
    <t>Ivan Marko Konovski</t>
  </si>
  <si>
    <t>https://vimeo.com/189228160</t>
  </si>
  <si>
    <t>Lucija Nesnidal</t>
  </si>
  <si>
    <t>https://vimeo.com/189228162</t>
  </si>
  <si>
    <t>Kristijan Raguž</t>
  </si>
  <si>
    <t>https://vimeo.com/189228161</t>
  </si>
  <si>
    <t>Noa Blažević</t>
  </si>
  <si>
    <t>https://vimeo.com/189228164</t>
  </si>
  <si>
    <t>Dario Đuran</t>
  </si>
  <si>
    <t>https://vimeo.com/189228166</t>
  </si>
  <si>
    <t>Matej Novosel</t>
  </si>
  <si>
    <t>https://vimeo.com/189228170</t>
  </si>
  <si>
    <t>Matej Pršlja</t>
  </si>
  <si>
    <t>https://vimeo.com/189228172</t>
  </si>
  <si>
    <t xml:space="preserve">OŠ Granešina </t>
  </si>
  <si>
    <t>https://vimeo.com/190055257</t>
  </si>
  <si>
    <t>Martina Vidak</t>
  </si>
  <si>
    <t>https://vimeo.com/190055258</t>
  </si>
  <si>
    <t>https://vimeo.com/190055259</t>
  </si>
  <si>
    <t>https://vimeo.com/190055256</t>
  </si>
  <si>
    <t>Oš Popovac</t>
  </si>
  <si>
    <t>Nenad Šarić</t>
  </si>
  <si>
    <t>Petra Dukmenić</t>
  </si>
  <si>
    <t>Anamarija Kramar</t>
  </si>
  <si>
    <t>Antoinio Galinec</t>
  </si>
  <si>
    <t>Leon Gavrić</t>
  </si>
  <si>
    <t>https://vimeo.com/190447621</t>
  </si>
  <si>
    <t>Romina Dubajić</t>
  </si>
  <si>
    <t xml:space="preserve">DA     </t>
  </si>
  <si>
    <t>Stjepan Buljan</t>
  </si>
  <si>
    <t>https://vimeo.com/190447973</t>
  </si>
  <si>
    <t>OŠ Nikola Tesla</t>
  </si>
  <si>
    <t>OŠ Augusta Šenoe</t>
  </si>
  <si>
    <t>Ante Vlahov</t>
  </si>
  <si>
    <t>https://vimeo.com/190466748</t>
  </si>
  <si>
    <t>Niko Radovčić</t>
  </si>
  <si>
    <t>https://vimeo.com/190467054</t>
  </si>
  <si>
    <t>Vice Grubišić</t>
  </si>
  <si>
    <t>https://vimeo.com/190467494</t>
  </si>
  <si>
    <t>Ivana Kalebić</t>
  </si>
  <si>
    <t>Aleksandar Stefanović</t>
  </si>
  <si>
    <t>https://vimeo.com/190466054</t>
  </si>
  <si>
    <t>Andrija Šunjara</t>
  </si>
  <si>
    <t>https://vimeo.com/190467761</t>
  </si>
  <si>
    <t>Gušte Cukrov</t>
  </si>
  <si>
    <t>https://vimeo.com/190468110</t>
  </si>
  <si>
    <t>Dino Mićin</t>
  </si>
  <si>
    <t>https://vimeo.com/190468399</t>
  </si>
  <si>
    <t>Xingvu Chen</t>
  </si>
  <si>
    <t>https://vimeo.com/190468689</t>
  </si>
  <si>
    <t>Klara  Jurić</t>
  </si>
  <si>
    <t>https://vimeo.com/190469274</t>
  </si>
  <si>
    <t>Toni Plavčić</t>
  </si>
  <si>
    <t>Domagoj Badžim</t>
  </si>
  <si>
    <t>https://vimeo.com/170208147</t>
  </si>
  <si>
    <t>Mirna Lalić</t>
  </si>
  <si>
    <t>https://vimeo.com/190520890</t>
  </si>
  <si>
    <t>Ivana Kedžo</t>
  </si>
  <si>
    <t>https://vimeo.com/190521394</t>
  </si>
  <si>
    <t>Tonina Ilić</t>
  </si>
  <si>
    <t>https://vimeo.com/190521555</t>
  </si>
  <si>
    <t xml:space="preserve">OŠ Jurja Šižgorića </t>
  </si>
  <si>
    <t>Beata Zavada</t>
  </si>
  <si>
    <t>https://vimeo.com/190303672</t>
  </si>
  <si>
    <t>Marija Ivanković</t>
  </si>
  <si>
    <t>Martin Kuric</t>
  </si>
  <si>
    <t>https://vimeo.com/190303906</t>
  </si>
  <si>
    <t>Mate Knežević</t>
  </si>
  <si>
    <t>https://vimeo.com/190303910</t>
  </si>
  <si>
    <t>Šimun Vučemilović Jurić</t>
  </si>
  <si>
    <t>https://vimeo.com/190304597</t>
  </si>
  <si>
    <t>Josip Kolarić</t>
  </si>
  <si>
    <t>https://vimeo.com/190304606</t>
  </si>
  <si>
    <t>OŠ kralja Tomislava, Našice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</si>
</sst>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09]General"/>
  </numFmts>
  <fonts count="17">
    <font>
      <sz val="11"/>
      <color theme="1"/>
      <name val="Calibri"/>
      <family val="2"/>
      <scheme val="minor"/>
    </font>
    <font>
      <sz val="11"/>
      <color theme="1"/>
      <name val="Calibri"/>
      <family val="2"/>
      <charset val="238"/>
      <scheme val="minor"/>
    </font>
    <font>
      <sz val="12"/>
      <color theme="1"/>
      <name val="Calibri"/>
      <family val="2"/>
      <scheme val="minor"/>
    </font>
    <font>
      <sz val="10"/>
      <name val="Arial"/>
      <family val="2"/>
      <charset val="238"/>
    </font>
    <font>
      <u/>
      <sz val="12"/>
      <color theme="10"/>
      <name val="Calibri"/>
      <family val="2"/>
      <scheme val="minor"/>
    </font>
    <font>
      <sz val="10"/>
      <name val="Arial"/>
      <family val="2"/>
      <charset val="238"/>
    </font>
    <font>
      <sz val="12"/>
      <name val="Calibri"/>
      <family val="2"/>
      <charset val="238"/>
    </font>
    <font>
      <u/>
      <sz val="12"/>
      <color theme="10"/>
      <name val="Calibri"/>
      <family val="2"/>
    </font>
    <font>
      <sz val="12"/>
      <color rgb="FF000000"/>
      <name val="Calibri1"/>
      <charset val="238"/>
    </font>
    <font>
      <sz val="12"/>
      <color indexed="8"/>
      <name val="Cambria"/>
      <family val="1"/>
      <charset val="134"/>
    </font>
    <font>
      <b/>
      <sz val="18"/>
      <color theme="1"/>
      <name val="Calibri"/>
      <family val="2"/>
      <charset val="238"/>
      <scheme val="minor"/>
    </font>
    <font>
      <b/>
      <sz val="18"/>
      <color rgb="FFFF0000"/>
      <name val="Calibri"/>
      <family val="2"/>
      <charset val="238"/>
      <scheme val="minor"/>
    </font>
    <font>
      <b/>
      <sz val="14"/>
      <color rgb="FFFF0000"/>
      <name val="Calibri"/>
      <family val="2"/>
      <charset val="238"/>
      <scheme val="minor"/>
    </font>
    <font>
      <b/>
      <sz val="12"/>
      <color theme="1"/>
      <name val="Calibri"/>
      <family val="2"/>
      <charset val="238"/>
      <scheme val="minor"/>
    </font>
    <font>
      <b/>
      <sz val="18"/>
      <color theme="3" tint="0.39997558519241921"/>
      <name val="Calibri"/>
      <family val="2"/>
      <charset val="238"/>
      <scheme val="minor"/>
    </font>
    <font>
      <sz val="11"/>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2" fillId="0" borderId="0"/>
    <xf numFmtId="0" fontId="4" fillId="0" borderId="0" applyNumberFormat="0" applyFill="0" applyBorder="0" applyAlignment="0" applyProtection="0"/>
    <xf numFmtId="0" fontId="7" fillId="0" borderId="0" applyNumberFormat="0" applyFill="0" applyBorder="0" applyAlignment="0" applyProtection="0">
      <alignment vertical="top"/>
      <protection locked="0"/>
    </xf>
    <xf numFmtId="165" fontId="8" fillId="0" borderId="0"/>
  </cellStyleXfs>
  <cellXfs count="55">
    <xf numFmtId="0" fontId="0" fillId="0" borderId="0" xfId="0"/>
    <xf numFmtId="1" fontId="0" fillId="0" borderId="0" xfId="0" applyNumberFormat="1"/>
    <xf numFmtId="49" fontId="0" fillId="0" borderId="0" xfId="0" applyNumberFormat="1"/>
    <xf numFmtId="0" fontId="0" fillId="2" borderId="1" xfId="0" applyFill="1" applyBorder="1"/>
    <xf numFmtId="0" fontId="0" fillId="2" borderId="1" xfId="0" applyFill="1" applyBorder="1" applyAlignment="1">
      <alignment horizontal="left" vertical="center"/>
    </xf>
    <xf numFmtId="49" fontId="0" fillId="2" borderId="1" xfId="0" applyNumberFormat="1" applyFill="1" applyBorder="1" applyAlignment="1">
      <alignment horizontal="left" vertical="center"/>
    </xf>
    <xf numFmtId="1" fontId="0" fillId="2" borderId="1" xfId="0" applyNumberFormat="1" applyFill="1" applyBorder="1" applyAlignment="1">
      <alignment horizontal="left" vertical="center"/>
    </xf>
    <xf numFmtId="49" fontId="2" fillId="0" borderId="0" xfId="1" applyNumberFormat="1" applyBorder="1" applyAlignment="1">
      <alignment horizontal="center" vertical="center"/>
    </xf>
    <xf numFmtId="164" fontId="0" fillId="2" borderId="1" xfId="0" applyNumberFormat="1" applyFill="1" applyBorder="1" applyAlignment="1">
      <alignment horizontal="left" vertical="center"/>
    </xf>
    <xf numFmtId="164" fontId="0" fillId="0" borderId="0" xfId="0" applyNumberFormat="1"/>
    <xf numFmtId="0" fontId="0" fillId="0" borderId="0" xfId="0" applyNumberFormat="1"/>
    <xf numFmtId="1" fontId="1" fillId="0" borderId="0" xfId="0" applyNumberFormat="1" applyFont="1" applyBorder="1" applyAlignment="1">
      <alignment horizontal="center" vertical="center"/>
    </xf>
    <xf numFmtId="49" fontId="1" fillId="0" borderId="0"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0" xfId="0" applyFont="1" applyBorder="1" applyAlignment="1">
      <alignment horizontal="center" vertical="center"/>
    </xf>
    <xf numFmtId="1" fontId="1" fillId="0" borderId="2" xfId="0" applyNumberFormat="1" applyFont="1" applyBorder="1" applyAlignment="1">
      <alignment horizontal="left" vertical="center" indent="1"/>
    </xf>
    <xf numFmtId="0" fontId="1" fillId="0" borderId="2" xfId="0" applyNumberFormat="1" applyFont="1" applyBorder="1" applyAlignment="1">
      <alignment horizontal="left" vertical="center" indent="1"/>
    </xf>
    <xf numFmtId="49" fontId="1" fillId="0" borderId="0" xfId="0" applyNumberFormat="1" applyFont="1" applyFill="1" applyBorder="1" applyAlignment="1">
      <alignment horizontal="center" vertical="center"/>
    </xf>
    <xf numFmtId="0" fontId="0" fillId="0" borderId="0" xfId="0" applyNumberFormat="1" applyAlignment="1"/>
    <xf numFmtId="0" fontId="12" fillId="0" borderId="0" xfId="0" applyNumberFormat="1" applyFont="1" applyAlignment="1">
      <alignment horizontal="center" vertical="center"/>
    </xf>
    <xf numFmtId="0" fontId="1" fillId="0" borderId="0" xfId="0" applyNumberFormat="1" applyFont="1" applyAlignment="1">
      <alignment horizontal="center" vertical="center"/>
    </xf>
    <xf numFmtId="0" fontId="0" fillId="4" borderId="2" xfId="0" applyNumberFormat="1" applyFill="1" applyBorder="1" applyAlignment="1">
      <alignment horizontal="left" vertical="center" indent="1"/>
    </xf>
    <xf numFmtId="0" fontId="13" fillId="4" borderId="2" xfId="0" applyNumberFormat="1" applyFont="1" applyFill="1" applyBorder="1" applyAlignment="1">
      <alignment horizontal="left" vertical="center" indent="1"/>
    </xf>
    <xf numFmtId="0" fontId="0" fillId="0" borderId="2" xfId="0" applyNumberFormat="1" applyBorder="1" applyAlignment="1">
      <alignment horizontal="left" vertical="center" indent="1"/>
    </xf>
    <xf numFmtId="0" fontId="0" fillId="0" borderId="0" xfId="0" applyNumberFormat="1" applyAlignment="1">
      <alignment horizontal="left" vertical="center" indent="1"/>
    </xf>
    <xf numFmtId="0" fontId="12" fillId="0" borderId="0" xfId="0" applyNumberFormat="1" applyFont="1" applyAlignment="1">
      <alignment horizontal="left" vertical="center" indent="1"/>
    </xf>
    <xf numFmtId="49" fontId="2" fillId="0" borderId="2" xfId="1" applyNumberFormat="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0" xfId="0" applyNumberFormat="1" applyBorder="1" applyAlignment="1"/>
    <xf numFmtId="0" fontId="0" fillId="0" borderId="0" xfId="0" applyNumberFormat="1" applyBorder="1" applyAlignment="1">
      <alignment horizontal="left" vertical="center" indent="1"/>
    </xf>
    <xf numFmtId="164" fontId="1" fillId="0" borderId="2" xfId="0" applyNumberFormat="1" applyFont="1" applyBorder="1" applyAlignment="1">
      <alignment horizontal="left" vertical="center" indent="1"/>
    </xf>
    <xf numFmtId="49" fontId="0" fillId="2" borderId="0" xfId="0" applyNumberFormat="1" applyFill="1" applyBorder="1" applyAlignment="1">
      <alignment horizontal="left" vertical="center"/>
    </xf>
    <xf numFmtId="49" fontId="0" fillId="0" borderId="0" xfId="0" applyNumberFormat="1" applyBorder="1"/>
    <xf numFmtId="0" fontId="0" fillId="0" borderId="2" xfId="0" applyBorder="1"/>
    <xf numFmtId="0" fontId="0" fillId="0" borderId="2" xfId="0" applyBorder="1" applyAlignment="1"/>
    <xf numFmtId="49" fontId="5" fillId="0" borderId="2" xfId="1" applyNumberFormat="1" applyFont="1" applyBorder="1" applyAlignment="1">
      <alignment horizontal="center" vertical="center"/>
    </xf>
    <xf numFmtId="1" fontId="3" fillId="0" borderId="2" xfId="1" applyNumberFormat="1" applyFont="1" applyBorder="1" applyAlignment="1">
      <alignment horizontal="center" vertical="center"/>
    </xf>
    <xf numFmtId="164" fontId="3" fillId="0" borderId="2" xfId="1" applyNumberFormat="1" applyFont="1" applyBorder="1" applyAlignment="1">
      <alignment horizontal="center" vertical="center"/>
    </xf>
    <xf numFmtId="49" fontId="4" fillId="0" borderId="2" xfId="2" applyNumberFormat="1" applyBorder="1" applyAlignment="1">
      <alignment horizontal="center" vertical="center"/>
    </xf>
    <xf numFmtId="49" fontId="3" fillId="0" borderId="2" xfId="1" applyNumberFormat="1" applyFont="1" applyBorder="1" applyAlignment="1">
      <alignment horizontal="center" vertical="center"/>
    </xf>
    <xf numFmtId="49" fontId="2" fillId="3" borderId="2" xfId="1" applyNumberFormat="1" applyFill="1" applyBorder="1" applyAlignment="1">
      <alignment horizontal="center" vertical="center"/>
    </xf>
    <xf numFmtId="0" fontId="15" fillId="0" borderId="2" xfId="0" applyFont="1" applyBorder="1" applyAlignment="1">
      <alignment horizontal="left" vertical="center"/>
    </xf>
    <xf numFmtId="0" fontId="16" fillId="4" borderId="2" xfId="0" applyNumberFormat="1" applyFont="1" applyFill="1" applyBorder="1" applyAlignment="1">
      <alignment horizontal="left" vertical="center" indent="1"/>
    </xf>
    <xf numFmtId="49" fontId="2" fillId="0" borderId="2" xfId="1" applyNumberFormat="1" applyBorder="1" applyAlignment="1">
      <alignment horizontal="left" vertical="center" indent="1"/>
    </xf>
    <xf numFmtId="49" fontId="2" fillId="0" borderId="2" xfId="1" applyNumberFormat="1" applyBorder="1" applyAlignment="1">
      <alignment horizontal="left" vertical="center" indent="2"/>
    </xf>
    <xf numFmtId="0" fontId="0" fillId="0" borderId="2" xfId="0" applyNumberFormat="1" applyBorder="1" applyAlignment="1">
      <alignment horizontal="left" vertical="center" indent="2"/>
    </xf>
    <xf numFmtId="0" fontId="1" fillId="0" borderId="2" xfId="0" applyNumberFormat="1" applyFont="1" applyBorder="1" applyAlignment="1">
      <alignment horizontal="left" vertical="center" indent="2"/>
    </xf>
    <xf numFmtId="1" fontId="1" fillId="0" borderId="2" xfId="0" applyNumberFormat="1" applyFont="1" applyBorder="1" applyAlignment="1">
      <alignment horizontal="left" vertical="center" indent="2"/>
    </xf>
    <xf numFmtId="164" fontId="1" fillId="0" borderId="2" xfId="0" applyNumberFormat="1" applyFont="1" applyBorder="1" applyAlignment="1">
      <alignment horizontal="left" vertical="center" indent="2"/>
    </xf>
    <xf numFmtId="0" fontId="0" fillId="0" borderId="0" xfId="0" applyNumberFormat="1" applyBorder="1" applyAlignment="1">
      <alignment horizontal="left" vertical="center" indent="2"/>
    </xf>
    <xf numFmtId="0" fontId="1" fillId="0" borderId="0" xfId="0" applyNumberFormat="1" applyFont="1" applyBorder="1" applyAlignment="1">
      <alignment horizontal="left" vertical="center" indent="2"/>
    </xf>
    <xf numFmtId="164" fontId="1" fillId="0" borderId="0" xfId="0" applyNumberFormat="1" applyFont="1" applyBorder="1" applyAlignment="1">
      <alignment horizontal="left" vertical="center" indent="2"/>
    </xf>
    <xf numFmtId="0" fontId="15" fillId="0" borderId="0" xfId="0" applyFont="1" applyAlignment="1">
      <alignment horizontal="left" vertical="center"/>
    </xf>
    <xf numFmtId="0" fontId="10" fillId="0" borderId="0" xfId="0" applyNumberFormat="1" applyFont="1" applyAlignment="1">
      <alignment horizontal="center" vertical="center"/>
    </xf>
  </cellXfs>
  <cellStyles count="5">
    <cellStyle name="Excel Built-in Normal" xfId="4"/>
    <cellStyle name="Hyperlink" xfId="2" builtinId="8"/>
    <cellStyle name="Hyperlink 2" xfId="3"/>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D6D52365-D747-41AD-8E3E-98864F8D163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9044DFA4-4FDF-4C69-BDE0-B11CD3198A1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892F165D-55F0-45FC-985F-1D5934FA00C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DEFC0705-9312-438C-AF09-DF6D85A204B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F5D3E83F-9A7D-4B9D-8203-658CB458529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CE68092D-8749-4A4B-8AA9-4972D1196ED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8739C486-F759-4782-88B2-1F7648EDF8B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C73F4F69-EE0B-47C9-845D-A05DCFD0D47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9B469CC8-1F78-4195-90C9-43506242415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C9AA0C86-84EB-4065-867D-7967FB58EFF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4E416F85-AEEB-44B7-A330-F3BFEAF22EA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0AB2824D-AE36-4D95-9DBA-7CE9134E386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52ACEF26-8949-48AF-AA4D-3AB1B09E032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E1F61379-5F26-4E7D-9CBD-3C1E890FD65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DCF79708-6F75-451F-B3A4-62FB48A4B21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BB9F5185-117F-48CC-A5A4-27DC78BC144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D3FD6A03-097C-4A37-9ED3-1A1852E817B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52EE11DB-8C4B-4D60-A7EB-FD025C779FB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4EBA4567-BFD2-4544-81F5-C0F93EEF8E9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09F41C3B-EB6F-4435-A6E6-AE0F61F5094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0C5F98D1-475B-41F7-92D6-D431CB3A1A1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8CA51231-2C78-42CC-B053-97E857EBA36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60360CAB-4DC5-4DA0-B2DE-64A2301B907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F3259BD6-ED84-4689-AFEA-49C6A50F740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3F39398E-0AE5-4351-A58C-D5E9405EA1D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AB5A02EC-7931-4A82-B2E5-97A48D5A6B3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03020769-67C3-47E0-88A4-FDECB970F9C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B62CE8B7-C414-495E-9DA6-98CF5F554A3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99DE749E-3669-474E-A3DF-A8FE9A76476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50550031-B5E3-4760-A6CB-8E7B3808048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46D7CAD5-5BD2-4E03-8859-74489E35EB4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BEBBDF3B-6447-42ED-B23C-1EEFC6CD9B8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3C5F6CB7-274F-4F50-9048-F58DE2068B4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2A82A8C5-5A60-406A-A522-06651E2D1C5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DE5F3FCD-AE17-409B-8541-4E99D092FC4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202FC9EA-A4B4-442D-8F32-EB827C38B31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CEB187B7-0826-49F5-8970-343BCED61B3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EC0AEF4D-4D43-4873-A89B-FE600545C10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13E71764-87CD-44B9-95C1-6A9AB198B54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C6C158D3-18D3-4800-A238-C5CD7BE0224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ED69E546-EB99-4865-9EC0-566C9818391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EAA16680-DCDD-49B9-B9A1-AFA6EB6FFFA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51911987-9A11-4E61-80EF-285564B053A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0086FA23-BC5B-4BB7-8630-DF9A687B621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C6A9C820-3F85-4FB3-9493-88817C815D2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F2FF05CC-55E8-4210-8D32-9C50611B34F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CE06FCD6-0457-4241-B77B-E531FBA8DAC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CE2531B3-F02E-48D3-A278-BD228015029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36A5D2D8-BD10-4310-823F-389BD2F0005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A92EEA2C-63CD-4FD5-AB4A-07C34EA91A7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21C7AD9B-611C-408B-B7F4-B228A4DBB56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65DA5ECB-EAFA-4E2F-878D-7D923BB48D1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1BA34CCB-2A7B-4A5F-BE91-DF8F5BACE0F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58BE372D-F24F-433E-B2C7-CDECB14935F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078263B9-F370-423A-85F4-50BB97C79E0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B15323B9-AFF8-4353-88E3-B9975BB4E05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B6A8F360-BFF3-4450-99AC-96124D7811C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7529130B-6394-4B59-BE6C-AFD703E1D84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FFB48319-F031-4F94-A0D3-E80448031DE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F7E38BD2-5F43-4874-9B5E-AAF38B5BFAF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DFBA7A64-B644-4577-B159-27DE3B69EA9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4D6D28F3-078C-4E2C-ADDE-BD85CC3F123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ACD25855-070A-4BD9-AAA0-6660D67BA78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464E1841-A5D3-47B6-9B8A-74EEFE72F04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AEEA60E9-DB43-412D-825A-C940AB1C1CE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F36C2F70-08E6-40C2-AA2F-FE875B35205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FD7C41C7-A06A-4DAD-9E8C-64B65C87792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C12314A6-1B5B-4B72-9A66-24F88080999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4FAC76A9-196C-4494-BFB9-1C0B1F5F7DA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04CF13BF-5E4A-4F4F-9A96-44E922D0F4B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F101EF09-E48D-4AD8-AA80-FCF9A47A241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6CE6F839-8EF5-4382-81DC-1BD57C23407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C81D1D41-4921-4330-8F08-3F965E6B915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20" name="Picture 19">
          <a:extLst>
            <a:ext uri="{FF2B5EF4-FFF2-40B4-BE49-F238E27FC236}">
              <a16:creationId xmlns:a16="http://schemas.microsoft.com/office/drawing/2014/main" id="{BBDDE5C6-29DC-4700-BAB0-B4B9EEA7E0A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496C6F61-8A7F-4E5A-B4C9-6550B8C14FC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3C6A4B7F-B87E-4224-8DDA-93CABF60FF6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18E848B1-D17B-4636-97B1-F84CE33E731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3BDAF608-7ADA-4241-AD45-4E9EAEDCB58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BB0AD6BA-C947-4C9F-A0EB-62598037A83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98D3F612-42CD-444B-B261-13A900A08BD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9ED8F9E5-FA0A-44F5-90CB-39CC723EBFC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D6B14748-4E0F-4464-B394-40073A85D22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2EEC162A-3F09-4E5A-8FBE-1619AA2DA5B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E2BECFED-AD05-4919-BE36-CFDCD44920F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67B48791-1FD1-407F-A00A-D751B30F189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30095A3E-067E-4688-89C9-3C94C2F3437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5E87DE7E-61FC-4E1D-857D-35A1F434952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A1F95C43-4766-40D7-A9D7-C0C4764729D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3CA67057-DA54-4EE6-BDEB-1B6CAD20E37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6BBFB63C-02F9-44FC-8B63-A3B9FCB3016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277BC229-F6BE-4E1B-BF48-549CD33B380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28F38367-AA4C-48EA-A78E-E927BF34DBC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A546149B-D749-4037-92E3-A904AA1F0A6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B1257DBB-0900-470E-AD7C-2DEB1BDCD28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C887206F-F3B2-461E-A2CB-9ED13F22E12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73276765-7D1F-4165-89EF-FF4F3763DEB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F4EF9C90-C401-4425-9F71-829752DA84B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EC66DA9E-1159-43E0-95D5-E5C68B949A3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8BE92A73-9933-4591-B3E7-5FCC46C8667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FFBC99F1-B112-4647-AD3E-8352A881EF0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FD54DF91-374B-44B2-B948-B85B246CCD2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E1805A6E-295A-4B97-83EB-E92A6A30F64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EDB38936-55AA-4713-89E8-53F86F642B8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36E5CC0B-2183-4412-B558-C485D3025A5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D02F5E44-A50C-4D50-A7FE-B26991080C6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CAAD7366-3A3F-4FC0-B7A9-301D29D0210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CF587213-09E8-460C-9A5E-7858DD3986C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65D95FA3-1636-4E71-83D0-FEECA1CA4D9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19C3716E-CC7D-4798-A520-A2C1832E05C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447CD587-8C68-4DDF-AE79-3AA9C45BF94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20" name="Picture 19">
          <a:extLst>
            <a:ext uri="{FF2B5EF4-FFF2-40B4-BE49-F238E27FC236}">
              <a16:creationId xmlns:a16="http://schemas.microsoft.com/office/drawing/2014/main" id="{63C20669-5091-4D82-A229-491B73AC96D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E852260E-9F22-412B-BD00-A1A37F018C8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9DBDBDF7-5C08-4912-A0E8-0F8776E9E2E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DF9F2B0A-ED65-47BE-B806-0FFAFED5475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922902FE-7072-48F6-92D9-23EE9357FA1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0FC7722A-7291-4ED2-8F3B-BD8F4D912A2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4E7AD6E0-8377-4125-A330-B41B383E931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7C5A8ECD-0BC2-4E65-AE7A-E28C38D135C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840A1B58-26C8-40BA-939C-41541EDD1FE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5E4FCD84-6904-4CFB-A572-E942B118D8F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66080A3F-F4F4-4BD1-B555-46DD00CCF3C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D5833E1C-3539-4EA9-9F41-B7B0F5F10FF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A82B6FA6-021B-4569-A65E-5E6D2837871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10CDC6B3-564D-4361-AFC8-52424BF5FE0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46BA7025-7D05-4153-B2A1-AC7521C83D1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2225FE85-3B0B-4937-88F0-74B2FB3A7FD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BF5E49F4-50F6-42BB-B74B-FB64CDC2147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6C40E16C-E4A2-4363-AEA4-DC40F8CAE11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70A22BA2-546C-4747-8207-22DB4300F98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4B224485-80CD-4B7C-9AA4-93821323265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F6E131B5-AA2C-4AF7-BD8C-9FB02E697DF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E5E46E57-2543-4A51-9E5A-CEC913DD2A8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AAEE4717-1E98-4434-9487-57500AF2CF6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DBAE1C1B-78F4-49B6-A676-5329B95D579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7C2C0166-71D6-4893-9FC3-2DFF14AFEBF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814B371B-DABA-48F5-A590-02EC7D80B27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98074249-E361-452D-85D7-A63977541A6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C5C14F5C-D65B-44C1-A57D-A256FCCF1D4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52DE0403-B2BA-46ED-9F64-BE4BD61FA7D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2D262742-AAE1-4BFB-ADA3-53536835538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64D654AB-A879-472F-80E6-772F56EAAD6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CAA03937-BACD-4148-BE4E-D026D809D8A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F5205C5A-E866-436C-A58A-D9041868735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A061C1C4-2772-4395-BB13-6B408546E5F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594B46DD-B02A-43FE-8623-BBEAE59EC50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47B8303C-8EAA-41BA-B944-CDA9C3DA50E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D40E7CE7-B96E-4069-BA9A-5D01232F2C6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7C73EF43-3E37-46B3-AFEB-CFC2E1D23B2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1335AEA3-8E64-408E-B01C-EB4BF11A07D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FC4B00C1-70A1-470A-8F92-008AA764B82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BB5F5F3B-EE88-4D84-B14D-2FE14897B2F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1F877ABD-DED0-4D59-964F-86796A25090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25489C4B-F9B0-4916-9225-9995FE7C497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24475EAE-CD54-4291-B8F6-64B1EEB95F5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59A69281-7D29-4578-A175-C5207BC35D8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B008A5FE-7332-4CBF-BCFC-242EBAF3A34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3512F095-9071-443D-88FE-362D7EB6878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52605910-C063-4F10-83D1-19C0584F22C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81CA0980-171D-43C3-8400-3007DE5513A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5E94792A-8301-45D7-9EAD-A7663F4D589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A1998816-FC9B-413B-A3AE-975D40CC721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21979799-34DF-4ABD-AEEE-DC6A6B15CA8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D03FCECF-2085-48AA-8F6E-4DFB1552375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BECDA1EC-193A-4F90-8A3D-AA43FEBD2E9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AE6E479F-B43A-41A4-ADE6-5E5CAAE8EDB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B78ABDF7-5496-4DFB-B232-302B469C4E0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1A601964-7513-4D3D-BFFA-6C35D48B364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3F5DB841-7119-4EF6-9AE0-9296F367A4C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C763669A-C80A-444B-BB1E-18830A2E806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1242E122-5ADC-4A32-BA4F-F9DFF95559D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01091BB5-7D51-43B0-9E2C-7C35D70BE04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30E5DED3-002B-426E-9C53-7109E8A7437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293C417D-2D55-4673-A297-A7F4AF7B9D4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EDD3F546-CA3C-4D37-8121-7B79C6C9BF4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97B587F0-90F1-4584-AD55-68341428737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94B3D75C-5BED-49FB-B20F-1964F294ED3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987D67C6-3CFA-4948-BFBD-3DB55E73982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B5444844-81BF-4C04-8C1C-E224EB22A25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131AFF94-D5B1-494D-A7C8-B8A2320E3F4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F3B078FE-6C50-4CB7-A76C-96EF04D3C77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E2500B45-F70A-4E11-B195-DA94E37BD1E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BACB7ACA-61A0-477A-A16C-AC6C733F323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59825162-7279-4525-ADED-FA173ACC91B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3862AE84-2CA0-43F0-BA4E-279C4BB757D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4FF1868E-A1A9-4F65-92D2-F49CAA438E3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4DED5B54-A495-454D-B040-FABB2C041DA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D94FFA5A-286F-468D-BC85-A6194255AE2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44CCF8D2-12F8-4926-BB8D-E03CDEF0ACA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E68ED2DA-CD2B-405E-B1BF-BAF6406EF7F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40A241B6-3C18-42BF-91FE-19948B00652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A13F0E09-9626-4E05-99C3-8693451FD70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53A25942-4417-420D-9142-F4A026143F1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AC71DFC7-5AC6-4D04-832D-F542A5F389E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E1815E46-05D6-4F49-9700-8F53CCD427A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3FFB18C7-C348-43F1-8B86-A123F65A2D8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D26E66C3-6920-4333-89BD-7753B15FED6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70477591-7EA6-4FE1-AD57-626618C9705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F387E4EA-D295-4671-BFC4-EDE149F76F0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DE09E812-2F1D-467F-8F27-2D32C712725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DFF86D21-4881-48A9-869F-F16F30EEF38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7359CEF1-22BE-40BC-8A3A-CE12479D69C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1A2642C6-2F5B-4C48-832A-E341C53EA72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DFA956AD-29B5-437B-A31A-A471FA7D59E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274D36BD-3256-4DEA-92EE-0296923B11E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3266DF9B-8DA3-4CDE-9DFF-0D592E89F3F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032E6DA3-5EBB-45C1-8672-E7D14D0A0C7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5732FF8A-664B-4AC2-88E1-6280533B316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A40BC64B-0487-422B-B4FE-0C8E14A090F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0FE78F0D-9DF0-4739-9EB2-C3FA2F36ED6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CAF22C21-9D2D-4D8B-A348-88220FF136E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E7F3560F-E8FF-467B-AFB0-AACE5FF7652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17CB12BE-8E26-4FDE-9473-20B5D36BDFC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C66002B6-63B2-4FF7-8E3A-D213E71DD90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8C386B1E-6987-4C92-B9E0-6BB530644BB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2C02062F-C7C4-4540-854E-9BDDDDEBE9C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6D02E6A0-B1F2-4303-A0EB-6EECF207B25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5E3117E4-A27A-4E4B-A63A-716C11832C2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B804D486-7B6F-489E-910B-C50379B248F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4C2F21C9-38C5-404A-B74B-3643D828A0E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ADC75493-F3E0-4944-9B6D-453DE9B172E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D4DF9FAC-45B8-47D0-8683-1CD912F05BA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9B02D009-B6EC-493D-9816-0907D625A4F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FC3B1CE3-FDDA-46A3-882F-9FEBAE89D88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1FBDF532-1126-4D0E-A00F-4C1D21EE415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71723683-1BCD-4108-A158-9A9F5FD6153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B979293B-F97C-46E2-BFE3-9B78BADAC69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0E69E12B-B6DD-4884-8C9C-062D127B636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5732AD5B-B86A-4541-AF75-789406F961A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9E7E11FE-ED56-4AF1-AAE9-59190856E34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2EADECEA-73F1-457F-B59B-B9FB64AC19D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072AAC1A-F73A-4655-A637-60B5E873D8B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E1E4A3F2-26E6-4B63-8CEA-A254CA0F064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1C3509EC-2104-4053-8646-8E72B505235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C696A7C7-0C17-4BCA-B477-3D9554050EC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B89BBD98-D06F-4686-B52E-96D4F6B536A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CBDB4756-D978-4220-9D26-9CACE2C49B5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C8C18EA2-649A-4177-B518-B6CCF07EB1F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1D5CC0D0-C19D-41CE-8179-4AAD9F3E2E3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CCDCCCD3-4506-4542-9C49-7063B33F716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ACB2849D-E7C7-4D65-AF77-3CAD10DDC30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FF1634EF-526A-449C-9BB0-7CA6B755E4D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868204FC-3AEB-4305-85B5-14CCC8C48EB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85E82240-AAFA-47EE-BC33-AB46B3A2CF7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0ED9405E-6C20-4AB3-BBAA-28F85EF218D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C0216A8B-686E-41D8-8531-763F697C1E7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21A8F45A-09AA-4861-9B55-922ACD74B10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706A77FB-DB02-4833-9E46-6436AC48F64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A01A9A93-26F6-4FD5-8860-D7B2770CF5D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0A1B32DC-AFC2-49C6-8605-976F711FB83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BE2BF42E-50C2-4911-A416-8AC16F6CE8D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25528409-60E3-4C19-A5E8-B05E4BF9FFD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5D47603F-F1D1-49EA-82BE-95EDC107081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BF6DC2AD-3FB7-4D9E-9E22-04E77DF7B0E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9472B40C-227D-4664-90BB-3A5C5C81617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38A48B61-F489-4533-8B21-733EB4119D5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CADE5130-0AAD-4D1E-ACB8-478670B934B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AF425850-886A-4368-8149-A83452CD26D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D3DC828D-5FF7-47E1-BD58-4234787D49D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680D52A7-8625-4151-A012-68BA7CEEBA2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6452D55E-C593-424E-9779-8C4C0056124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83DF6890-5A16-4FD9-B887-A12DD5790AB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8D040DC1-1E30-4F19-B678-67DF105C622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25670126-9EE3-45B7-8F31-1D082F37D91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1C63B982-66EE-4A44-B0CD-9CBE99D8228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962A57F5-5238-499D-A1F5-A3F50EE90E8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FB671143-A286-47FE-8E9D-6F19D7D1DB8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38F9D071-7242-4DBB-A867-3019A9F206D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73D48632-CFD4-4D09-A614-95CFFDCC186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C492F25C-811B-4939-B73D-D3CB02C118D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BE5F47B1-2B5E-4D16-A111-77799612BAD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62678F75-B750-44FF-81B7-5656A8D900C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2598D88C-D60A-4418-BE56-91E42BB043D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1B95C8E7-8602-4CDE-A593-33412FDCED0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9BA09949-1C39-42DF-982A-67A8A2FD7C2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D60A8F28-8832-46F3-B438-BABFCEC3650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709B2151-6E11-46D4-BE7F-5AC7EC87F17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89B3E11B-9A78-483C-A6B5-8CF340CDAEB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FF0A34B5-E39B-4C02-882A-0830308DE08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D330932E-89A8-41AE-8261-B6B59C06CBB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ABC38696-8909-4213-B9E2-0A5AC48FDC1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79AE9427-677A-4F3C-AEB4-D40A708BF3A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48FBB1E6-2CBC-4FBD-9872-692806DFC4F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53090FCF-9D97-4821-8F5B-FA4D8990B5D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E625F9A2-9D22-4A71-9B9C-1CDDA1ABDCB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E4C02EAE-30DF-48AF-AC54-0784CB90EC1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8C204495-9463-4A6B-AC33-329133CAE0A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259F8976-8A89-4FAB-8E28-D5C9C8E2F18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8985E29B-467B-4152-A125-8B4A6C0530A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DD9A5766-0898-4241-A65E-2823A3336EE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CCA5188A-81E3-40DC-8699-8B56A654F41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0DFBC000-06DA-4674-804C-2C5280EAF02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634318D3-CA14-4106-B22E-FCC8865010C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CD05D21F-3AE5-4542-89E1-DFEC77AEE70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3BA9DCB9-E8B7-40D9-ACC4-C21A0A8BF2E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298F2DB9-5DF3-4FD0-A9BA-CF155E7A10C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57439039-48E6-4C4E-94E3-296D3B75729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33D86955-0B59-4E5A-8CBB-76CF894EC40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0038810C-3063-4A10-9FFE-73F7B51D207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30410D20-1BBD-4237-8D98-1711667E3A7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830AA944-DC5A-42A3-99C0-25A3EE6C22F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8A2E8E3A-E4B2-40BC-9138-021FD8F6DE2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4F512296-AC22-4E9F-9256-CF300EADA65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864974E0-76A6-49DD-983A-B9B40F65317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068ACBBB-0A7C-47DA-A3B5-00D23FE977E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C822C332-466B-48F2-873B-5BAAB794642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0E9857F2-97F3-40B8-BE7E-EE6B0E59C32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C908F98B-A685-4C17-A176-05CB7B3A82F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0A4E6D27-5883-425B-9BB4-345426FADB0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80571BAE-EC98-4A74-8FEB-69DD1C039BB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D0461DE6-DD15-4805-A8D8-25744E40BB2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B85C111B-773A-4A2B-8E3B-98690EBA357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9B4C4999-6EA2-4B40-8DE2-226A399D62E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5D399C06-EE5D-43E0-9391-4552A7DACC7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5CBBD02A-5718-422A-83E7-EE7258D0F58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083E4E0E-4F94-4DAF-8AD5-2B41D374D70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50851714-51FC-44AD-B704-36436014C84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DE9888B9-BA4F-44DE-BFBF-450E8F181F2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20" name="Picture 19">
          <a:extLst>
            <a:ext uri="{FF2B5EF4-FFF2-40B4-BE49-F238E27FC236}">
              <a16:creationId xmlns:a16="http://schemas.microsoft.com/office/drawing/2014/main" id="{94A6AA8E-5489-43D6-99A5-8F7BFD1F257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21" name="Picture 20">
          <a:extLst>
            <a:ext uri="{FF2B5EF4-FFF2-40B4-BE49-F238E27FC236}">
              <a16:creationId xmlns:a16="http://schemas.microsoft.com/office/drawing/2014/main" id="{47A411D0-C03A-4381-B33F-CE78B726519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D3D0DAF0-DF77-450C-A763-4CC1BB582C5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0D27CACC-5356-4007-B75B-09C10B34E58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0CCB4BA7-406A-428D-A76F-D34771AD97B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76816146-A43B-4B5A-B691-96AE6F8B2E3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539BBB3E-4F79-477C-8439-E4BAAA43A67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A0A61C51-0640-40EF-8101-2D9636F218F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123EB523-5A97-4C81-A112-1BBF7BBBB90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FF6F8272-1707-459C-898A-5C5F7FA654F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1332B5F8-B2C6-4AAB-A5D1-250C57CB8D3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0115A03F-2F8B-41F8-BCD2-2492612A8EA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67E761C1-8289-4940-BD4B-6FD86FFC9B2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2E303688-5295-4DFE-8D32-1E85B798987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3C9A0EE8-7BAF-4E42-A139-92DCA79A9EE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BA4179AC-0220-4D70-BA1D-9D44C169B4E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9857E70D-F2E7-4226-8673-C73F96653A0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99079BB1-669F-446F-9FDA-9A0C5173CCC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A1B2FE4C-093A-4C63-A2FB-207A10DCEC6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30B93AD6-CAF3-4449-A878-74826E97D42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A60C5F22-7BBC-483B-A607-588D52232C1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B15AB9D8-76FF-4B51-BE95-2EB115D14AB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F62E8F4C-0942-43E0-B477-65630BB4A8D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F023CCA1-4DE3-4195-8036-D8D1BADFF34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26194D20-269A-4A3C-9DE5-3525463028F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BE773D00-3FD5-4229-A071-C92C0076A06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F73C0BDF-179E-4CF3-910C-CE95D0EB23A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87E48AD5-E4D3-44FC-B7B9-2B1FBB48AA4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BA027B24-73E8-4177-BE56-88795609718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63D6311A-3671-4A17-8279-B262A8AE685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79BB6D50-350E-4578-A90C-520E2F4D714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07517B63-1195-4C77-9FDA-D30FAFF0617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EFAD9D55-1B3D-408D-8C1F-BA5A089982B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2F3E71BD-F8D7-4CBB-903F-7FEC670AA2C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BD353C29-74DD-4CF0-BFF9-EA0B6E0CA54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BE0E49AE-FBCD-4BAB-B4D9-8132424EA98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44CA5D01-A7CE-403D-B05F-3F7448C0889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2C56E602-5CD6-4846-9A60-EC88FB94DFE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70B7A798-FDC1-4E87-AA03-AFD3DD4BB2C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D67BC47D-23D7-4F0E-A1E4-B11A5F12987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6640F541-C8B7-4A76-AE2F-46D3E87DB5B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93263D10-B55F-4BF5-9FD5-D4DE45EA784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6BBD5195-B5FD-45CA-B873-2F4AC39A208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85D6F792-4695-43F4-A2D6-907F98F227F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3DA2B299-7E92-4B6B-9F65-3DE6847949C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49DA8FDC-D702-4E56-8B11-DA8832B5FBC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B748DC88-2CBF-48B6-B7C9-2C39AAE3568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A32C9E69-AED4-4D28-B930-7414B160A86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2F739ED0-CE65-4910-8F04-209E3B3D290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AE934CFC-D7B4-4CB1-A201-C425B36C34D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BA44FBA0-D633-4A2B-8730-4144793C196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C76EF8DA-7056-4FCB-95DF-4937949585C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18A7B452-C2DC-4280-AA46-52086383EE5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0A6D3673-3A51-4C5F-BC15-172DC68EB2A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17D2158D-0C23-456C-B90A-573B15155C3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9DAFD1FE-D60D-4603-9A30-86DFB73951A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6EAE7712-4F36-4AD9-A673-38E0FB26DF9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85D93503-7CCA-40E2-BDC1-A1C7C50F99F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EF6EAF6B-BBF0-4AED-BA6C-7D536CD443C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B7B9F432-36C6-48AF-A2F9-445F84FA811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E42A77D3-7E35-448C-B928-5B4080D9CF5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AB209871-8A38-4241-B658-02564F492EC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79067949-3D06-4B94-85CB-B3182F34E23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1DD7C8A9-E01D-4220-BD25-AD78F7CCA89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16328989-AAFF-4634-9FA5-8669198D6B1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4CC4321D-A4DF-4042-96DC-60A3B4A4651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4E1F7040-F012-4618-8097-48CF91B68AA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56C5C82F-A54F-4C73-8352-A2BE9813905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A6821941-C047-4453-A1CC-D45C3CEB0B8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189E7073-C485-470B-A684-80FA6A1F648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5819FE7A-CFC5-4704-9592-A392345597B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AA39CB5F-E8BA-4E13-AFB3-E6812C02CB7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CF3F1A56-DC99-4B3F-A648-543289D55FA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609E48B8-B949-4473-9EA0-EE7900225B6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DD0FBF25-5C62-4284-90AB-073EC4C8264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34487EFE-953F-436C-B4EF-D0E9ED4DECE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AF6E7F0E-8C37-4ABB-9493-0303580277E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40940433-9D4B-4F9C-9189-ED0133841E3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126F0378-49D3-4F02-8E57-0E9EC7679DD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BFE3992E-4024-498E-B294-4C42937437A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D2C1C643-D540-4386-9D05-FE2B95851AB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A3238E08-6716-48AD-B1E6-2495200028A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AD5FBA4B-4E40-4204-AADE-1C21BF3EE7E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45F3779F-E53C-4686-A04C-AC684DEC7FF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8D5CA392-94CA-4D65-B29C-17F472F0F4A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EC3B8BA7-BD40-4ABF-8DAF-136D5658F35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A6631550-2133-4213-A449-207213941EF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A73A317F-F906-481A-8E65-056D24B2FAE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7D380A24-6BFC-4388-8D4A-517E3943F94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94E13374-3118-4FF1-8630-7419FD5EC92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518F2D65-373F-4A4F-A464-C3BB751AC7B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70735CA8-2618-46D5-9616-6AC8F4FE9D4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0625A4ED-B085-4FDB-AA7B-D8385361E9C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38204671-0A8E-4CFD-B7B9-A900650B2F6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6EDCC300-C9E5-4885-A42D-A9247A7B1E7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04D836DC-2773-407A-986D-1CE88E803D9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0482A24B-62E0-4FA9-9F71-546388E8CE2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AE4B09FA-50C0-40AC-9B2E-6AF149EB5F7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22D9B89C-C02D-43D4-93C6-A84788BF604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7041E2FB-3C51-41B3-B786-724BDB64B2C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89B5BBDD-C40D-4A23-A594-02ED42060E5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EFC48FD9-ED2C-4F59-A86D-77CF7900848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EADDDEC2-49A8-4366-9E00-B8DCE032842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7DEF9549-A695-4A41-A959-2C10A9409F9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70522619-4894-4B35-A82B-A9C30AE143E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F71DB230-D72F-4321-8B3D-A54F86D12A0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92094F4F-ACD0-4CBF-9ADF-8D6A97287A6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772B59FF-B6BA-406D-ADEC-7FFFACDA528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E042C0EC-1FA0-444D-934B-BE4457BA4F1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9121451A-1089-40B5-B227-C7E72BD83C6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F19BEA2D-2D3F-4C3D-8FC2-A9767C8EA68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E14BBDDE-2702-4EA1-B0D8-F31524E43FB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05E9756C-0BB2-40DC-8220-AF8A4CB476F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58E142DD-D8DD-48BD-B386-0E1C1D84135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3566FACE-6B30-486C-9D4F-80D6E1AF151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B8F7BEA2-6711-4EC2-B5C9-6D550E8C500D}"/>
            </a:ext>
          </a:extLst>
        </xdr:cNvPr>
        <xdr:cNvPicPr>
          <a:picLocks noChangeAspect="1"/>
        </xdr:cNvPicPr>
      </xdr:nvPicPr>
      <xdr:blipFill>
        <a:blip xmlns:r="http://schemas.openxmlformats.org/officeDocument/2006/relationships" r:embed="rId1"/>
        <a:stretch>
          <a:fillRect/>
        </a:stretch>
      </xdr:blipFill>
      <xdr:spPr>
        <a:xfrm>
          <a:off x="11266714"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73E4D05C-AD79-4A0F-8FBF-1932ED3FC817}"/>
            </a:ext>
          </a:extLst>
        </xdr:cNvPr>
        <xdr:cNvPicPr>
          <a:picLocks noChangeAspect="1"/>
        </xdr:cNvPicPr>
      </xdr:nvPicPr>
      <xdr:blipFill>
        <a:blip xmlns:r="http://schemas.openxmlformats.org/officeDocument/2006/relationships" r:embed="rId1"/>
        <a:stretch>
          <a:fillRect/>
        </a:stretch>
      </xdr:blipFill>
      <xdr:spPr>
        <a:xfrm>
          <a:off x="11266714"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3B3F7CAA-2577-4453-960F-7486406CFE4F}"/>
            </a:ext>
          </a:extLst>
        </xdr:cNvPr>
        <xdr:cNvPicPr>
          <a:picLocks noChangeAspect="1"/>
        </xdr:cNvPicPr>
      </xdr:nvPicPr>
      <xdr:blipFill>
        <a:blip xmlns:r="http://schemas.openxmlformats.org/officeDocument/2006/relationships" r:embed="rId1"/>
        <a:stretch>
          <a:fillRect/>
        </a:stretch>
      </xdr:blipFill>
      <xdr:spPr>
        <a:xfrm>
          <a:off x="11266714"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B1744E05-8843-4E88-9E77-52D08F533862}"/>
            </a:ext>
          </a:extLst>
        </xdr:cNvPr>
        <xdr:cNvPicPr>
          <a:picLocks noChangeAspect="1"/>
        </xdr:cNvPicPr>
      </xdr:nvPicPr>
      <xdr:blipFill>
        <a:blip xmlns:r="http://schemas.openxmlformats.org/officeDocument/2006/relationships" r:embed="rId1"/>
        <a:stretch>
          <a:fillRect/>
        </a:stretch>
      </xdr:blipFill>
      <xdr:spPr>
        <a:xfrm>
          <a:off x="11266714"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BBEBAB9E-F53F-4348-8AB7-52B240E4685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1117761E-815A-457C-A664-E4917D08DA0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FA40988F-947A-4E03-A4E3-3AC619C1DF0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72906BF7-F683-4BFD-BFDF-8A35CFDA399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5354E2DE-882A-44D8-9047-B526E0811D5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D6080780-F36A-4E9D-ABD8-D640B628A79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53B57CA2-7891-433E-897A-5D48238748D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0A1B9F89-984A-4343-978F-FCBE2F4AB2F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56F3F935-6F86-4647-A910-266A351CFA2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1EDF7517-4E6F-406B-9506-5B8E4C1612E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53ACD981-59C4-4AA9-A403-31EC833B355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490EF3C8-AD93-480C-92A3-FFFB7310D8E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01594D73-3822-442D-995C-80B5F8E2ADE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59456A2D-CCE4-4482-8B83-405B9A99077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778165E4-FCA7-496D-B3CA-10829AB4713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460DC57D-A3A4-4A7C-AE52-35873DC9627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372E1F2F-4098-4F53-90C1-37147520621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A91A66A7-B388-4AA7-A154-554A79C2769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C12B2522-3714-4C38-BE9E-DB1D0C64AB7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F135D258-A822-4046-8200-1C5D8E62906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B37E50C3-C92B-466D-9344-F9E290334C2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75C12FAF-2E9E-420A-B828-90F80052A63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DB787DE1-8553-44F7-A328-55ED7C5E245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A492C9CC-D118-46B6-982D-0DC2319D2CE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1CCE8A68-9978-4F67-9BCC-E3FD3137028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2347C157-1290-4677-A19A-A049B3C1D24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5A122B58-EC1B-4B68-822E-A2329A06DBE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C506CAC6-5C47-438D-8AB9-88F72CC53A9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161FF5CB-9CB5-46E9-B9DC-4DFADBEB83F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C0761E2A-69AF-416F-A165-4B9BAB18C12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22A52062-FA9C-4EA4-9638-71B26FE6BE8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2F386A0C-7E7F-4B80-8D0E-D4200DBE778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4D2F1B7B-1586-41A2-933C-06422C91711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433946C4-FDE6-4484-B48E-CFECC8BFD4E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83A36297-8AD8-403F-8B8E-B3216A58149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92BE0B1B-810F-48D4-965C-B0F767CC729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5B9CD21F-70B5-441C-A70F-DB5900691C5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7B3A4F13-07B4-4ABA-9277-60801F108D4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3990E51F-3D6C-422B-AB18-5C44B362D21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562E1E7F-D1B8-4F0C-A6FC-E7968DF3CB5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44F91F9A-B7EF-4464-9F57-AF964CBBECC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1ED264EF-7769-43A2-92CD-A4637762907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7974FD3A-9A35-44DA-AAF0-0D6813CFDE2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FA92849E-C396-4565-9949-1808344A858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545D5766-DF24-4713-B38F-01467E8FF48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9ED5803D-F856-41FF-B4F7-383F5D46B05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F9858CA1-8E79-4517-AB91-DC3B1D7073B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EDA63CC0-A9FB-43DD-AC7D-AFF9168AB46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FDB0671A-878B-46F7-B95B-FBBCB35E10F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D1F8D649-66DE-4FE0-801C-5ECBB9C34B3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82F391C2-7C18-4E42-8428-B9376402991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61BC18BE-54F5-48C7-A627-68F9ADA868C7}"/>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59A29212-802D-4FB9-8CBE-AE93D757785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BC318D86-8D6C-4C80-848C-DFF922788F0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EB65BF77-5AC9-453A-A054-BE2B9174CB3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A6271A37-4CFC-4A28-A118-EB8ED4A5184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BC312A5D-6D8C-425C-B8B2-BC57659FB2F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040779D8-585E-4710-9210-9F894AC5CE1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6BE2EE84-2B19-48F2-B412-8E17BBF7EF3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7AF8B10C-6B82-4D32-A866-D5CDD10E2DD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04D7057B-176F-43BC-BA31-52068E64F19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5F61FB20-5613-4286-B8D6-920F274DF7AA}"/>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F50A77BF-ECF4-4B9F-8A92-500C2E2CA7F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5FC4C435-0516-499A-A2D3-83EAC6BAF86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DFBBA096-795D-454E-BEB1-BD4CA017265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02E07B00-57D6-4F05-AFA9-3DF03D550C35}"/>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2150A933-54EE-4C22-BD49-B86D6AB5C46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78832786-4802-4326-9A9B-7FB4D2008E9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FFE6BC76-0262-410E-AA07-1DF6555626E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E2C6A832-05E6-435A-B73D-91B595424FE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ED0873DF-3646-4CA0-8A98-86C5EDD7F1A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4D40967B-5BB0-4C18-8929-EDF90574AC3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EF6BA8B5-56B5-4EC0-AC2D-352548B85C7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1DB71F4D-F365-4803-A010-BBD6E6ECEA5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5A3DDBF3-DDC8-4BD5-A686-3FD06822C09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6C14417B-8AF9-43FE-965F-9F05BFBD2CE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D99EE497-56F1-4B6D-8664-6E4FB19DA58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9" name="Picture 18">
          <a:extLst>
            <a:ext uri="{FF2B5EF4-FFF2-40B4-BE49-F238E27FC236}">
              <a16:creationId xmlns:a16="http://schemas.microsoft.com/office/drawing/2014/main" id="{77674637-9844-48C9-992F-5702FB64500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7</xdr:col>
      <xdr:colOff>0</xdr:colOff>
      <xdr:row>0</xdr:row>
      <xdr:rowOff>0</xdr:rowOff>
    </xdr:from>
    <xdr:ext cx="1150937" cy="656848"/>
    <xdr:pic>
      <xdr:nvPicPr>
        <xdr:cNvPr id="2" name="Picture 1">
          <a:extLst>
            <a:ext uri="{FF2B5EF4-FFF2-40B4-BE49-F238E27FC236}">
              <a16:creationId xmlns:a16="http://schemas.microsoft.com/office/drawing/2014/main" id="{B978EC7B-6E79-48DE-AB3D-FA5075616134}"/>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3" name="Picture 2">
          <a:extLst>
            <a:ext uri="{FF2B5EF4-FFF2-40B4-BE49-F238E27FC236}">
              <a16:creationId xmlns:a16="http://schemas.microsoft.com/office/drawing/2014/main" id="{E13701DF-B6AA-459F-8C7C-41B4B4EDF66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4" name="Picture 3">
          <a:extLst>
            <a:ext uri="{FF2B5EF4-FFF2-40B4-BE49-F238E27FC236}">
              <a16:creationId xmlns:a16="http://schemas.microsoft.com/office/drawing/2014/main" id="{DF1BD480-6031-4907-B926-0794A9EDFCCF}"/>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5" name="Picture 4">
          <a:extLst>
            <a:ext uri="{FF2B5EF4-FFF2-40B4-BE49-F238E27FC236}">
              <a16:creationId xmlns:a16="http://schemas.microsoft.com/office/drawing/2014/main" id="{F5D98C74-507F-4DA9-AD2A-9F328CF7B50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6" name="Picture 5">
          <a:extLst>
            <a:ext uri="{FF2B5EF4-FFF2-40B4-BE49-F238E27FC236}">
              <a16:creationId xmlns:a16="http://schemas.microsoft.com/office/drawing/2014/main" id="{AC8835A4-3B36-49D3-9135-45B06FC6AA4E}"/>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7" name="Picture 6">
          <a:extLst>
            <a:ext uri="{FF2B5EF4-FFF2-40B4-BE49-F238E27FC236}">
              <a16:creationId xmlns:a16="http://schemas.microsoft.com/office/drawing/2014/main" id="{D30BAE82-EEBD-43F0-AE4B-0E0344805CF8}"/>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8" name="Picture 7">
          <a:extLst>
            <a:ext uri="{FF2B5EF4-FFF2-40B4-BE49-F238E27FC236}">
              <a16:creationId xmlns:a16="http://schemas.microsoft.com/office/drawing/2014/main" id="{D28BEA38-C457-435B-B1A5-1871FCFD3B3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9" name="Picture 8">
          <a:extLst>
            <a:ext uri="{FF2B5EF4-FFF2-40B4-BE49-F238E27FC236}">
              <a16:creationId xmlns:a16="http://schemas.microsoft.com/office/drawing/2014/main" id="{DBBE8C0C-DACA-4F78-9A64-F41E2BD7A241}"/>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0" name="Picture 9">
          <a:extLst>
            <a:ext uri="{FF2B5EF4-FFF2-40B4-BE49-F238E27FC236}">
              <a16:creationId xmlns:a16="http://schemas.microsoft.com/office/drawing/2014/main" id="{387F8C4F-F670-44AD-B37B-F69A8B8461DB}"/>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1" name="Picture 10">
          <a:extLst>
            <a:ext uri="{FF2B5EF4-FFF2-40B4-BE49-F238E27FC236}">
              <a16:creationId xmlns:a16="http://schemas.microsoft.com/office/drawing/2014/main" id="{FA726E75-4872-4CB1-A44F-758D0AC30BB3}"/>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2" name="Picture 11">
          <a:extLst>
            <a:ext uri="{FF2B5EF4-FFF2-40B4-BE49-F238E27FC236}">
              <a16:creationId xmlns:a16="http://schemas.microsoft.com/office/drawing/2014/main" id="{32D0901A-C4CB-4EAF-9ED8-EF89B425065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3" name="Picture 12">
          <a:extLst>
            <a:ext uri="{FF2B5EF4-FFF2-40B4-BE49-F238E27FC236}">
              <a16:creationId xmlns:a16="http://schemas.microsoft.com/office/drawing/2014/main" id="{45AEE8FA-9ED2-4F23-ADF6-1F8EB3ED9BC2}"/>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4" name="Picture 13">
          <a:extLst>
            <a:ext uri="{FF2B5EF4-FFF2-40B4-BE49-F238E27FC236}">
              <a16:creationId xmlns:a16="http://schemas.microsoft.com/office/drawing/2014/main" id="{A7B195C5-8C0B-4776-9EF9-F3E3F0E2D2DC}"/>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5" name="Picture 14">
          <a:extLst>
            <a:ext uri="{FF2B5EF4-FFF2-40B4-BE49-F238E27FC236}">
              <a16:creationId xmlns:a16="http://schemas.microsoft.com/office/drawing/2014/main" id="{A407671C-5633-4970-925F-A7181F107B40}"/>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6" name="Picture 15">
          <a:extLst>
            <a:ext uri="{FF2B5EF4-FFF2-40B4-BE49-F238E27FC236}">
              <a16:creationId xmlns:a16="http://schemas.microsoft.com/office/drawing/2014/main" id="{C8D3F802-A342-48F3-A1B4-D7140A2734B9}"/>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7" name="Picture 16">
          <a:extLst>
            <a:ext uri="{FF2B5EF4-FFF2-40B4-BE49-F238E27FC236}">
              <a16:creationId xmlns:a16="http://schemas.microsoft.com/office/drawing/2014/main" id="{0920E1B7-BA62-46AD-8C23-4BBFCAC52DFD}"/>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oneCellAnchor>
    <xdr:from>
      <xdr:col>7</xdr:col>
      <xdr:colOff>0</xdr:colOff>
      <xdr:row>0</xdr:row>
      <xdr:rowOff>0</xdr:rowOff>
    </xdr:from>
    <xdr:ext cx="1150937" cy="656848"/>
    <xdr:pic>
      <xdr:nvPicPr>
        <xdr:cNvPr id="18" name="Picture 17">
          <a:extLst>
            <a:ext uri="{FF2B5EF4-FFF2-40B4-BE49-F238E27FC236}">
              <a16:creationId xmlns:a16="http://schemas.microsoft.com/office/drawing/2014/main" id="{D64E4C21-3A53-43BF-9F95-3EAA5F92E626}"/>
            </a:ext>
          </a:extLst>
        </xdr:cNvPr>
        <xdr:cNvPicPr>
          <a:picLocks noChangeAspect="1"/>
        </xdr:cNvPicPr>
      </xdr:nvPicPr>
      <xdr:blipFill>
        <a:blip xmlns:r="http://schemas.openxmlformats.org/officeDocument/2006/relationships" r:embed="rId1"/>
        <a:stretch>
          <a:fillRect/>
        </a:stretch>
      </xdr:blipFill>
      <xdr:spPr>
        <a:xfrm>
          <a:off x="11268075" y="0"/>
          <a:ext cx="1150937" cy="65684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RIM\Croatian%20makers\Obrada%20rezultata\&#353;k.%20god.%202016.-17\Master%20tablica%20kontakata%206.11.2016\MASTER%20Tablica-%20CM%20liga%20-%206.11.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 Liga"/>
      <sheetName val="Sheet1"/>
      <sheetName val="Popis regija i broj ustanova"/>
    </sheetNames>
    <sheetDataSet>
      <sheetData sheetId="0">
        <row r="1">
          <cell r="A1" t="str">
            <v>Ustanova</v>
          </cell>
          <cell r="B1" t="str">
            <v>RB</v>
          </cell>
          <cell r="C1" t="str">
            <v>Regija</v>
          </cell>
          <cell r="D1" t="str">
            <v>Mjesto</v>
          </cell>
        </row>
        <row r="2">
          <cell r="A2" t="str">
            <v>OŠ Vladimira Nazora Daruvar</v>
          </cell>
          <cell r="B2">
            <v>13</v>
          </cell>
          <cell r="C2" t="str">
            <v>Bjelovar</v>
          </cell>
          <cell r="D2" t="str">
            <v>Daruvar</v>
          </cell>
        </row>
        <row r="3">
          <cell r="A3" t="str">
            <v>I. osnovna škola Bjelovar</v>
          </cell>
          <cell r="B3">
            <v>14</v>
          </cell>
          <cell r="C3" t="str">
            <v>Bjelovar</v>
          </cell>
          <cell r="D3" t="str">
            <v>Bjelovar</v>
          </cell>
        </row>
        <row r="4">
          <cell r="A4" t="str">
            <v>OŠ Petra Preradovića</v>
          </cell>
          <cell r="B4">
            <v>65</v>
          </cell>
          <cell r="C4" t="str">
            <v>Bjelovar</v>
          </cell>
          <cell r="D4" t="str">
            <v>Pitomača</v>
          </cell>
        </row>
        <row r="5">
          <cell r="A5" t="str">
            <v>Udruga informatičara Bjelovarsko-bilogorske županije</v>
          </cell>
          <cell r="B5">
            <v>75</v>
          </cell>
          <cell r="C5" t="str">
            <v>Bjelovar</v>
          </cell>
          <cell r="D5" t="str">
            <v>Bjelovar</v>
          </cell>
        </row>
        <row r="6">
          <cell r="A6" t="str">
            <v xml:space="preserve">OŠ Ivan Lacković Croata </v>
          </cell>
          <cell r="B6">
            <v>98</v>
          </cell>
          <cell r="C6" t="str">
            <v>Bjelovar</v>
          </cell>
          <cell r="D6" t="str">
            <v>Kalinovac</v>
          </cell>
        </row>
        <row r="7">
          <cell r="A7" t="str">
            <v>OŠ Ivana Nepomuka Jemeršića</v>
          </cell>
          <cell r="B7">
            <v>210</v>
          </cell>
          <cell r="C7" t="str">
            <v>Bjelovar</v>
          </cell>
          <cell r="D7" t="str">
            <v>Grubišno Polje</v>
          </cell>
        </row>
        <row r="8">
          <cell r="A8" t="str">
            <v>ČOŠ Josip Ružička Končanica</v>
          </cell>
          <cell r="B8">
            <v>220</v>
          </cell>
          <cell r="C8" t="str">
            <v>Bjelovar</v>
          </cell>
          <cell r="D8" t="str">
            <v>Končanica</v>
          </cell>
        </row>
        <row r="9">
          <cell r="A9" t="str">
            <v>Narodna knjižnica Virje</v>
          </cell>
          <cell r="B9">
            <v>229</v>
          </cell>
          <cell r="C9" t="str">
            <v>Bjelovar</v>
          </cell>
          <cell r="D9" t="str">
            <v>Virje</v>
          </cell>
        </row>
        <row r="10">
          <cell r="A10" t="str">
            <v>OŠ "Prof. Blaž Mađer" Novigrad Podravski</v>
          </cell>
          <cell r="B10">
            <v>247</v>
          </cell>
          <cell r="C10" t="str">
            <v>Bjelovar</v>
          </cell>
          <cell r="D10" t="str">
            <v>Novigrad Podravski</v>
          </cell>
        </row>
        <row r="11">
          <cell r="A11" t="str">
            <v>4.OŠ BJELOVAR</v>
          </cell>
          <cell r="B11">
            <v>251</v>
          </cell>
          <cell r="C11" t="str">
            <v>Bjelovar</v>
          </cell>
          <cell r="D11" t="str">
            <v>Bjelovar</v>
          </cell>
        </row>
        <row r="12">
          <cell r="A12" t="str">
            <v>II. osnovna škola Bjelovar</v>
          </cell>
          <cell r="B12">
            <v>277</v>
          </cell>
          <cell r="C12" t="str">
            <v>Bjelovar</v>
          </cell>
          <cell r="D12" t="str">
            <v>Bjelovar</v>
          </cell>
        </row>
        <row r="13">
          <cell r="A13" t="str">
            <v>OŠ Garešnica</v>
          </cell>
          <cell r="B13">
            <v>281</v>
          </cell>
          <cell r="C13" t="str">
            <v>Bjelovar</v>
          </cell>
          <cell r="D13" t="str">
            <v>Garešnica</v>
          </cell>
        </row>
        <row r="14">
          <cell r="A14" t="str">
            <v>OŠ Grgura Karlovčana</v>
          </cell>
          <cell r="B14">
            <v>284</v>
          </cell>
          <cell r="C14" t="str">
            <v>Bjelovar</v>
          </cell>
          <cell r="D14" t="str">
            <v>Đurđevac</v>
          </cell>
        </row>
        <row r="15">
          <cell r="A15" t="str">
            <v>OŠ Velika Pisanica</v>
          </cell>
          <cell r="B15">
            <v>331</v>
          </cell>
          <cell r="C15" t="str">
            <v>Bjelovar</v>
          </cell>
          <cell r="D15" t="str">
            <v>Velika Pisanica</v>
          </cell>
        </row>
        <row r="16">
          <cell r="A16" t="str">
            <v>OŠ Vladimir Nazor Virovitica</v>
          </cell>
          <cell r="B16">
            <v>334</v>
          </cell>
          <cell r="C16" t="str">
            <v>Bjelovar</v>
          </cell>
          <cell r="D16" t="str">
            <v>Virovitica</v>
          </cell>
        </row>
        <row r="17">
          <cell r="A17" t="str">
            <v>OŠ Donji Kraljevec</v>
          </cell>
          <cell r="B17">
            <v>109</v>
          </cell>
          <cell r="C17" t="str">
            <v>Čakovec</v>
          </cell>
          <cell r="D17" t="str">
            <v>Donji Kraljevec</v>
          </cell>
        </row>
        <row r="18">
          <cell r="A18" t="str">
            <v>OŠ Mursko Središće</v>
          </cell>
          <cell r="B18">
            <v>113</v>
          </cell>
          <cell r="C18" t="str">
            <v>Čakovec</v>
          </cell>
          <cell r="D18" t="str">
            <v>Mursko Središće</v>
          </cell>
        </row>
        <row r="19">
          <cell r="A19" t="str">
            <v>OŠ Vinica</v>
          </cell>
          <cell r="B19">
            <v>175</v>
          </cell>
          <cell r="C19" t="str">
            <v>Čakovec</v>
          </cell>
          <cell r="D19" t="str">
            <v>Marčan</v>
          </cell>
        </row>
        <row r="20">
          <cell r="A20" t="str">
            <v xml:space="preserve">Međimurski informatički klub </v>
          </cell>
          <cell r="B20">
            <v>183</v>
          </cell>
          <cell r="C20" t="str">
            <v>Čakovec</v>
          </cell>
          <cell r="D20" t="str">
            <v>Čakovec</v>
          </cell>
        </row>
        <row r="21">
          <cell r="A21" t="str">
            <v>Mladi informatičari Strahoninca</v>
          </cell>
          <cell r="B21">
            <v>213</v>
          </cell>
          <cell r="C21" t="str">
            <v>Čakovec</v>
          </cell>
          <cell r="D21" t="str">
            <v>Strahoninec</v>
          </cell>
        </row>
        <row r="22">
          <cell r="A22" t="str">
            <v>Elektrostrojarska škola - Centar izvrsnosti iz novih tehnologija</v>
          </cell>
          <cell r="B22">
            <v>223</v>
          </cell>
          <cell r="C22" t="str">
            <v>Čakovec</v>
          </cell>
          <cell r="D22" t="str">
            <v>Varaždin</v>
          </cell>
        </row>
        <row r="23">
          <cell r="A23" t="str">
            <v>OŠ "Vladimir Nazor", Sveti Ilija</v>
          </cell>
          <cell r="B23">
            <v>249</v>
          </cell>
          <cell r="C23" t="str">
            <v>Čakovec</v>
          </cell>
          <cell r="D23" t="str">
            <v>Sveti Ilija</v>
          </cell>
        </row>
        <row r="24">
          <cell r="A24" t="str">
            <v>OŠ Dr. Vinka Žganca Vratišinec</v>
          </cell>
          <cell r="B24">
            <v>273</v>
          </cell>
          <cell r="C24" t="str">
            <v>Čakovec</v>
          </cell>
          <cell r="D24" t="str">
            <v>Vratišinec</v>
          </cell>
        </row>
        <row r="25">
          <cell r="A25" t="str">
            <v>OŠ Ivana Gorana Kovačića, Sveti Juraj na Bregu</v>
          </cell>
          <cell r="B25">
            <v>288</v>
          </cell>
          <cell r="C25" t="str">
            <v>Čakovec</v>
          </cell>
          <cell r="D25" t="str">
            <v>Pleškovec</v>
          </cell>
        </row>
        <row r="26">
          <cell r="A26" t="str">
            <v>OŠ Martijanec</v>
          </cell>
          <cell r="B26">
            <v>303</v>
          </cell>
          <cell r="C26" t="str">
            <v>Čakovec</v>
          </cell>
          <cell r="D26" t="str">
            <v>Martijanec</v>
          </cell>
        </row>
        <row r="27">
          <cell r="A27" t="str">
            <v>OŠ Podturen</v>
          </cell>
          <cell r="B27">
            <v>318</v>
          </cell>
          <cell r="C27" t="str">
            <v>Čakovec</v>
          </cell>
          <cell r="D27" t="str">
            <v>Podturen</v>
          </cell>
        </row>
        <row r="28">
          <cell r="A28" t="str">
            <v>Udruga žena Slakovec</v>
          </cell>
          <cell r="B28">
            <v>357</v>
          </cell>
          <cell r="C28" t="str">
            <v>Čakovec</v>
          </cell>
          <cell r="D28" t="str">
            <v>Nedelišće</v>
          </cell>
        </row>
        <row r="29">
          <cell r="A29" t="str">
            <v>OŠ Sesvetska Sopnica</v>
          </cell>
          <cell r="B29">
            <v>4</v>
          </cell>
          <cell r="C29" t="str">
            <v>Dugo Selo</v>
          </cell>
          <cell r="D29" t="str">
            <v>Sesvete</v>
          </cell>
        </row>
        <row r="30">
          <cell r="A30" t="str">
            <v>OŠ Rugvica</v>
          </cell>
          <cell r="B30">
            <v>12</v>
          </cell>
          <cell r="C30" t="str">
            <v>Dugo Selo</v>
          </cell>
          <cell r="D30" t="str">
            <v>Dugo Selo</v>
          </cell>
        </row>
        <row r="31">
          <cell r="A31" t="str">
            <v>OŠ braće Radića, Kloštar Ivanić</v>
          </cell>
          <cell r="B31">
            <v>33</v>
          </cell>
          <cell r="C31" t="str">
            <v>Dugo Selo</v>
          </cell>
          <cell r="D31" t="str">
            <v>Kloštar Ivanić</v>
          </cell>
        </row>
        <row r="32">
          <cell r="A32" t="str">
            <v>OŠ Posavski Bregi</v>
          </cell>
          <cell r="B32">
            <v>43</v>
          </cell>
          <cell r="C32" t="str">
            <v>Dugo Selo</v>
          </cell>
          <cell r="D32" t="str">
            <v>Posavski Bregi</v>
          </cell>
        </row>
        <row r="33">
          <cell r="A33" t="str">
            <v>OŠ Sesvetska sela (Klub mladih inovatora Zagreb)</v>
          </cell>
          <cell r="B33">
            <v>61</v>
          </cell>
          <cell r="C33" t="str">
            <v>Dugo Selo</v>
          </cell>
          <cell r="D33" t="str">
            <v>Sesvete</v>
          </cell>
        </row>
        <row r="34">
          <cell r="A34" t="str">
            <v>OŠ Iver</v>
          </cell>
          <cell r="B34">
            <v>93</v>
          </cell>
          <cell r="C34" t="str">
            <v>Dugo Selo</v>
          </cell>
          <cell r="D34" t="str">
            <v>Sesvetski Kraljevec</v>
          </cell>
        </row>
        <row r="35">
          <cell r="A35" t="str">
            <v>II. osnovna škola Vrbovec</v>
          </cell>
          <cell r="B35">
            <v>95</v>
          </cell>
          <cell r="C35" t="str">
            <v>Dugo Selo</v>
          </cell>
          <cell r="D35" t="str">
            <v>Vrbovec</v>
          </cell>
        </row>
        <row r="36">
          <cell r="A36" t="str">
            <v>ISKRA - Centar za edukaciju i savjetovanje</v>
          </cell>
          <cell r="B36">
            <v>106</v>
          </cell>
          <cell r="C36" t="str">
            <v>Dugo Selo</v>
          </cell>
          <cell r="D36" t="str">
            <v>Zagreb</v>
          </cell>
        </row>
        <row r="37">
          <cell r="A37" t="str">
            <v>I. osnovna škola Vrbovec</v>
          </cell>
          <cell r="B37">
            <v>107</v>
          </cell>
          <cell r="C37" t="str">
            <v>Dugo Selo</v>
          </cell>
          <cell r="D37" t="str">
            <v>Vrbovec</v>
          </cell>
        </row>
        <row r="38">
          <cell r="A38" t="str">
            <v>OŠ Josipa Zorića</v>
          </cell>
          <cell r="B38">
            <v>116</v>
          </cell>
          <cell r="C38" t="str">
            <v>Dugo Selo</v>
          </cell>
          <cell r="D38" t="str">
            <v>Dugo Selo</v>
          </cell>
        </row>
        <row r="39">
          <cell r="A39" t="str">
            <v>OŠ Stjepana Basaričeka</v>
          </cell>
          <cell r="B39">
            <v>122</v>
          </cell>
          <cell r="C39" t="str">
            <v>Dugo Selo</v>
          </cell>
          <cell r="D39" t="str">
            <v>Ivanić Grad</v>
          </cell>
        </row>
        <row r="40">
          <cell r="A40" t="str">
            <v>Informatički klub "NET"</v>
          </cell>
          <cell r="B40">
            <v>139</v>
          </cell>
          <cell r="C40" t="str">
            <v>Dugo Selo</v>
          </cell>
          <cell r="D40" t="str">
            <v>Ivanić Grad</v>
          </cell>
        </row>
        <row r="41">
          <cell r="A41" t="str">
            <v>OŠ Jelkovec</v>
          </cell>
          <cell r="B41">
            <v>291</v>
          </cell>
          <cell r="C41" t="str">
            <v>Dugo Selo</v>
          </cell>
          <cell r="D41" t="str">
            <v xml:space="preserve">Sesvete </v>
          </cell>
        </row>
        <row r="42">
          <cell r="A42" t="str">
            <v>OŠ Ivan Meštrović</v>
          </cell>
          <cell r="B42">
            <v>6</v>
          </cell>
          <cell r="C42" t="str">
            <v>Đakovo</v>
          </cell>
          <cell r="D42" t="str">
            <v>Vrpolje</v>
          </cell>
        </row>
        <row r="43">
          <cell r="A43" t="str">
            <v>OŠ Budrovci</v>
          </cell>
          <cell r="B43">
            <v>72</v>
          </cell>
          <cell r="C43" t="str">
            <v>Đakovo</v>
          </cell>
          <cell r="D43" t="str">
            <v>Budrovci</v>
          </cell>
        </row>
        <row r="44">
          <cell r="A44" t="str">
            <v>Centar za djecu i mlade Pozitivni i sretni</v>
          </cell>
          <cell r="B44">
            <v>79</v>
          </cell>
          <cell r="C44" t="str">
            <v>Đakovo</v>
          </cell>
          <cell r="D44" t="str">
            <v>Čepin</v>
          </cell>
        </row>
        <row r="45">
          <cell r="A45" t="str">
            <v>Društvo pedagoga tehničke kulture - Slavonija / Đakovo</v>
          </cell>
          <cell r="B45">
            <v>160</v>
          </cell>
          <cell r="C45" t="str">
            <v>Đakovo</v>
          </cell>
          <cell r="D45" t="str">
            <v>Đakovo</v>
          </cell>
        </row>
        <row r="46">
          <cell r="A46" t="str">
            <v>OS Gorjani, Gorjani</v>
          </cell>
          <cell r="B46">
            <v>232</v>
          </cell>
          <cell r="C46" t="str">
            <v>Đakovo</v>
          </cell>
          <cell r="D46" t="str">
            <v>Gorjani</v>
          </cell>
        </row>
        <row r="47">
          <cell r="A47" t="str">
            <v>OŠ  "Mijat Stojanović" Babina Greda</v>
          </cell>
          <cell r="B47">
            <v>237</v>
          </cell>
          <cell r="C47" t="str">
            <v>Đakovo</v>
          </cell>
          <cell r="D47" t="str">
            <v>Babina Greda</v>
          </cell>
        </row>
        <row r="48">
          <cell r="A48" t="str">
            <v xml:space="preserve">OŠ Josipa Antuna Ćolnića </v>
          </cell>
          <cell r="B48">
            <v>292</v>
          </cell>
          <cell r="C48" t="str">
            <v>Đakovo</v>
          </cell>
          <cell r="D48" t="str">
            <v>Đakovo</v>
          </cell>
        </row>
        <row r="49">
          <cell r="A49" t="str">
            <v>OŠ Josipa Kozarca Josipovac Punitovački</v>
          </cell>
          <cell r="B49">
            <v>293</v>
          </cell>
          <cell r="C49" t="str">
            <v>Đakovo</v>
          </cell>
          <cell r="D49" t="str">
            <v>Punitovci</v>
          </cell>
        </row>
        <row r="50">
          <cell r="A50" t="str">
            <v>OŠ Milka Cepelića Vuka</v>
          </cell>
          <cell r="B50">
            <v>307</v>
          </cell>
          <cell r="C50" t="str">
            <v>Đakovo</v>
          </cell>
          <cell r="D50" t="str">
            <v>Vuka</v>
          </cell>
        </row>
        <row r="51">
          <cell r="A51" t="str">
            <v>OŠ Satnica Đakovačka</v>
          </cell>
          <cell r="B51">
            <v>322</v>
          </cell>
          <cell r="C51" t="str">
            <v>Đakovo</v>
          </cell>
          <cell r="D51" t="str">
            <v>Satnica Đakovačka</v>
          </cell>
        </row>
        <row r="52">
          <cell r="A52" t="str">
            <v>OŠ Poreč</v>
          </cell>
          <cell r="B52">
            <v>8</v>
          </cell>
          <cell r="C52" t="str">
            <v>Istra 1</v>
          </cell>
          <cell r="D52" t="str">
            <v>Poreč</v>
          </cell>
        </row>
        <row r="53">
          <cell r="A53" t="str">
            <v>UTK-SCT "Gallileo Galilei"</v>
          </cell>
          <cell r="B53">
            <v>92</v>
          </cell>
          <cell r="C53" t="str">
            <v>Istra 1</v>
          </cell>
          <cell r="D53" t="str">
            <v>Rovinj</v>
          </cell>
        </row>
        <row r="54">
          <cell r="A54" t="str">
            <v xml:space="preserve">OŠ Jurja Dobrile </v>
          </cell>
          <cell r="B54">
            <v>143</v>
          </cell>
          <cell r="C54" t="str">
            <v>Istra 1</v>
          </cell>
          <cell r="D54" t="str">
            <v>Rovinj</v>
          </cell>
        </row>
        <row r="55">
          <cell r="A55" t="str">
            <v>OŠ Vladimira Nazora</v>
          </cell>
          <cell r="B55">
            <v>167</v>
          </cell>
          <cell r="C55" t="str">
            <v>Istra 1</v>
          </cell>
          <cell r="D55" t="str">
            <v>Rovinj </v>
          </cell>
        </row>
        <row r="56">
          <cell r="A56" t="str">
            <v>OŠ Ivana Batelića-Raša</v>
          </cell>
          <cell r="B56">
            <v>199</v>
          </cell>
          <cell r="C56" t="str">
            <v>Istra 1</v>
          </cell>
          <cell r="D56" t="str">
            <v>Raša</v>
          </cell>
        </row>
        <row r="57">
          <cell r="A57" t="str">
            <v>OŠ Vladimira Nazora, Pazin</v>
          </cell>
          <cell r="B57">
            <v>200</v>
          </cell>
          <cell r="C57" t="str">
            <v>Istra 1</v>
          </cell>
          <cell r="D57" t="str">
            <v>Pazin</v>
          </cell>
        </row>
        <row r="58">
          <cell r="A58" t="str">
            <v xml:space="preserve">OŠ Jure Filipovića </v>
          </cell>
          <cell r="B58">
            <v>204</v>
          </cell>
          <cell r="C58" t="str">
            <v>Istra 1</v>
          </cell>
          <cell r="D58" t="str">
            <v>Barban</v>
          </cell>
        </row>
        <row r="59">
          <cell r="A59" t="str">
            <v>Gradska knjižnica Novigrad-Cittanova</v>
          </cell>
          <cell r="B59">
            <v>225</v>
          </cell>
          <cell r="C59" t="str">
            <v>Istra 1</v>
          </cell>
          <cell r="D59" t="str">
            <v>Novigrad</v>
          </cell>
        </row>
        <row r="60">
          <cell r="A60" t="str">
            <v>OŠ "Vazmoslav Gržalja" Buzet</v>
          </cell>
          <cell r="B60">
            <v>248</v>
          </cell>
          <cell r="C60" t="str">
            <v>Istra 1</v>
          </cell>
          <cell r="D60" t="str">
            <v>Buzet</v>
          </cell>
        </row>
        <row r="61">
          <cell r="A61" t="str">
            <v>OŠ Petra Studenca Kanfanar</v>
          </cell>
          <cell r="B61">
            <v>316</v>
          </cell>
          <cell r="C61" t="str">
            <v>Istra 1</v>
          </cell>
          <cell r="D61" t="str">
            <v>Kanfanar</v>
          </cell>
        </row>
        <row r="62">
          <cell r="A62" t="str">
            <v>OŠ Svetvinčenat</v>
          </cell>
          <cell r="B62">
            <v>327</v>
          </cell>
          <cell r="C62" t="str">
            <v>Istra 1</v>
          </cell>
          <cell r="D62" t="str">
            <v>Svetvinčenat</v>
          </cell>
        </row>
        <row r="63">
          <cell r="A63" t="str">
            <v>OŠ Tar-Vabriga</v>
          </cell>
          <cell r="B63">
            <v>329</v>
          </cell>
          <cell r="C63" t="str">
            <v>Istra 1</v>
          </cell>
          <cell r="D63" t="str">
            <v>Tar</v>
          </cell>
        </row>
        <row r="64">
          <cell r="A64" t="str">
            <v>OŠ Vladimira Nazora Vrsar</v>
          </cell>
          <cell r="B64">
            <v>335</v>
          </cell>
          <cell r="C64" t="str">
            <v>Istra 1</v>
          </cell>
          <cell r="D64" t="str">
            <v>Vrsar</v>
          </cell>
        </row>
        <row r="65">
          <cell r="A65" t="str">
            <v>OŠ Fažana</v>
          </cell>
          <cell r="B65">
            <v>55</v>
          </cell>
          <cell r="C65" t="str">
            <v>Istra 2</v>
          </cell>
          <cell r="D65" t="str">
            <v>Fažana</v>
          </cell>
        </row>
        <row r="66">
          <cell r="A66" t="str">
            <v>OŠ Kaštanjer</v>
          </cell>
          <cell r="B66">
            <v>123</v>
          </cell>
          <cell r="C66" t="str">
            <v>Istra 2</v>
          </cell>
          <cell r="D66" t="str">
            <v>Pula</v>
          </cell>
        </row>
        <row r="67">
          <cell r="A67" t="str">
            <v>OŠ Veli Vrh</v>
          </cell>
          <cell r="B67">
            <v>137</v>
          </cell>
          <cell r="C67" t="str">
            <v>Istra 2</v>
          </cell>
          <cell r="D67" t="str">
            <v>Pula</v>
          </cell>
        </row>
        <row r="68">
          <cell r="A68" t="str">
            <v>OŠ Vidikovac</v>
          </cell>
          <cell r="B68">
            <v>146</v>
          </cell>
          <cell r="C68" t="str">
            <v>Istra 2</v>
          </cell>
          <cell r="D68" t="str">
            <v>Pula</v>
          </cell>
        </row>
        <row r="69">
          <cell r="A69" t="str">
            <v>OŠ Marčana</v>
          </cell>
          <cell r="B69">
            <v>205</v>
          </cell>
          <cell r="C69" t="str">
            <v>Istra 2</v>
          </cell>
          <cell r="D69" t="str">
            <v>Marčana</v>
          </cell>
        </row>
        <row r="70">
          <cell r="A70" t="str">
            <v>Društvo za robotiku Istra</v>
          </cell>
          <cell r="B70">
            <v>222</v>
          </cell>
          <cell r="C70" t="str">
            <v>Istra 1</v>
          </cell>
          <cell r="D70" t="str">
            <v>Pula</v>
          </cell>
        </row>
        <row r="71">
          <cell r="A71" t="str">
            <v>OŠ dr. Mate Demarina</v>
          </cell>
          <cell r="B71">
            <v>271</v>
          </cell>
          <cell r="C71" t="str">
            <v>Istra 2</v>
          </cell>
          <cell r="D71" t="str">
            <v>Medulin</v>
          </cell>
        </row>
        <row r="72">
          <cell r="A72" t="str">
            <v>OŠ Monte Zaro Pula</v>
          </cell>
          <cell r="B72">
            <v>309</v>
          </cell>
          <cell r="C72" t="str">
            <v>Istra 2</v>
          </cell>
          <cell r="D72" t="str">
            <v>Pula</v>
          </cell>
        </row>
        <row r="73">
          <cell r="A73" t="str">
            <v>OŠ Stoja</v>
          </cell>
          <cell r="B73">
            <v>326</v>
          </cell>
          <cell r="C73" t="str">
            <v>Istra 2</v>
          </cell>
          <cell r="D73" t="str">
            <v>Pula</v>
          </cell>
        </row>
        <row r="74">
          <cell r="A74" t="str">
            <v xml:space="preserve"> Hrvatsko udruženje interdisciplinarnih umjetnika</v>
          </cell>
          <cell r="B74">
            <v>358</v>
          </cell>
          <cell r="C74" t="str">
            <v>Istra 2</v>
          </cell>
          <cell r="D74" t="str">
            <v>Pula</v>
          </cell>
        </row>
        <row r="75">
          <cell r="A75" t="str">
            <v>OŠ Slava Raškaj</v>
          </cell>
          <cell r="B75">
            <v>27</v>
          </cell>
          <cell r="C75" t="str">
            <v>Karlovac</v>
          </cell>
          <cell r="D75" t="str">
            <v>Ozalj</v>
          </cell>
        </row>
        <row r="76">
          <cell r="A76" t="str">
            <v>Zajednica tehničke kulture Karlovac</v>
          </cell>
          <cell r="B76">
            <v>31</v>
          </cell>
          <cell r="C76" t="str">
            <v>Karlovac</v>
          </cell>
          <cell r="D76" t="str">
            <v>Karlovac</v>
          </cell>
        </row>
        <row r="77">
          <cell r="A77" t="str">
            <v>OŠ Švarča</v>
          </cell>
          <cell r="B77">
            <v>39</v>
          </cell>
          <cell r="C77" t="str">
            <v>Karlovac</v>
          </cell>
          <cell r="D77" t="str">
            <v>Karlovac</v>
          </cell>
        </row>
        <row r="78">
          <cell r="A78" t="str">
            <v>Udruga informatičara Karlovačke županije</v>
          </cell>
          <cell r="B78">
            <v>56</v>
          </cell>
          <cell r="C78" t="str">
            <v>Karlovac</v>
          </cell>
          <cell r="D78" t="str">
            <v>Karlovac</v>
          </cell>
        </row>
        <row r="79">
          <cell r="A79" t="str">
            <v>OŠ Ljubo Babić</v>
          </cell>
          <cell r="B79">
            <v>57</v>
          </cell>
          <cell r="C79" t="str">
            <v>Karlovac</v>
          </cell>
          <cell r="D79" t="str">
            <v>Jastrebarsko</v>
          </cell>
        </row>
        <row r="80">
          <cell r="A80" t="str">
            <v>OŠ Žakanje</v>
          </cell>
          <cell r="B80">
            <v>73</v>
          </cell>
          <cell r="C80" t="str">
            <v>Karlovac</v>
          </cell>
          <cell r="D80" t="str">
            <v>Žakanje</v>
          </cell>
        </row>
        <row r="81">
          <cell r="A81" t="str">
            <v>OŠ Banija</v>
          </cell>
          <cell r="B81">
            <v>104</v>
          </cell>
          <cell r="C81" t="str">
            <v>Karlovac</v>
          </cell>
          <cell r="D81" t="str">
            <v xml:space="preserve">Karlovac </v>
          </cell>
        </row>
        <row r="82">
          <cell r="A82" t="str">
            <v>OŠ Turanj</v>
          </cell>
          <cell r="B82">
            <v>112</v>
          </cell>
          <cell r="C82" t="str">
            <v>Karlovac</v>
          </cell>
          <cell r="D82" t="str">
            <v>Karlovac</v>
          </cell>
        </row>
        <row r="83">
          <cell r="A83" t="str">
            <v>Gradska knjižnica Ivan Goran Kovačić</v>
          </cell>
          <cell r="B83">
            <v>178</v>
          </cell>
          <cell r="C83" t="str">
            <v>Karlovac</v>
          </cell>
          <cell r="D83" t="str">
            <v>Karlovac</v>
          </cell>
        </row>
        <row r="84">
          <cell r="A84" t="str">
            <v>OŠ "Antun Klasinc" Lasinja</v>
          </cell>
          <cell r="B84">
            <v>234</v>
          </cell>
          <cell r="C84" t="str">
            <v>Karlovac</v>
          </cell>
          <cell r="D84" t="str">
            <v>Lasinja</v>
          </cell>
        </row>
        <row r="85">
          <cell r="A85" t="str">
            <v>OŠ  "Josipdol"</v>
          </cell>
          <cell r="B85">
            <v>236</v>
          </cell>
          <cell r="C85" t="str">
            <v>Karlovac</v>
          </cell>
          <cell r="D85" t="str">
            <v>Josipdol</v>
          </cell>
        </row>
        <row r="86">
          <cell r="A86" t="str">
            <v>OŠ Draganići</v>
          </cell>
          <cell r="B86">
            <v>275</v>
          </cell>
          <cell r="C86" t="str">
            <v>Karlovac</v>
          </cell>
          <cell r="D86" t="str">
            <v>Draganić</v>
          </cell>
        </row>
        <row r="87">
          <cell r="A87" t="str">
            <v>OŠ Dubovac</v>
          </cell>
          <cell r="B87">
            <v>278</v>
          </cell>
          <cell r="C87" t="str">
            <v>Karlovac</v>
          </cell>
          <cell r="D87" t="str">
            <v>Karlovac</v>
          </cell>
        </row>
        <row r="88">
          <cell r="A88" t="str">
            <v>OŠ Eugena Kvaternika Rakovica</v>
          </cell>
          <cell r="B88">
            <v>279</v>
          </cell>
          <cell r="C88" t="str">
            <v>Karlovac</v>
          </cell>
          <cell r="D88" t="str">
            <v>Rakovica</v>
          </cell>
        </row>
        <row r="89">
          <cell r="A89" t="str">
            <v>Oš Mahično</v>
          </cell>
          <cell r="B89">
            <v>301</v>
          </cell>
          <cell r="C89" t="str">
            <v>Karlovac</v>
          </cell>
          <cell r="D89" t="str">
            <v>Karlovac</v>
          </cell>
        </row>
        <row r="90">
          <cell r="A90" t="str">
            <v>Udruga Kreativna udruga Ruke</v>
          </cell>
          <cell r="B90">
            <v>348</v>
          </cell>
          <cell r="C90" t="str">
            <v>Karlovac</v>
          </cell>
          <cell r="D90" t="str">
            <v>Vojnić</v>
          </cell>
        </row>
        <row r="91">
          <cell r="A91" t="str">
            <v>OŠ Fran Koncelak</v>
          </cell>
          <cell r="B91">
            <v>36</v>
          </cell>
          <cell r="C91" t="str">
            <v>Koprivnica</v>
          </cell>
          <cell r="D91" t="str">
            <v>Drnje</v>
          </cell>
        </row>
        <row r="92">
          <cell r="A92" t="str">
            <v>OŠ Vladimir Nazor Križevci</v>
          </cell>
          <cell r="B92">
            <v>99</v>
          </cell>
          <cell r="C92" t="str">
            <v>Koprivnica</v>
          </cell>
          <cell r="D92" t="str">
            <v>Križevci</v>
          </cell>
        </row>
        <row r="93">
          <cell r="A93" t="str">
            <v>Inovatorsko društvo Marcel Kiepach</v>
          </cell>
          <cell r="B93">
            <v>228</v>
          </cell>
          <cell r="C93" t="str">
            <v>Koprivnica</v>
          </cell>
          <cell r="D93" t="str">
            <v>Križevci</v>
          </cell>
        </row>
        <row r="94">
          <cell r="A94" t="str">
            <v>OŠ Donja Dubrava</v>
          </cell>
          <cell r="B94">
            <v>269</v>
          </cell>
          <cell r="C94" t="str">
            <v>Koprivnica</v>
          </cell>
          <cell r="D94" t="str">
            <v>Donja Dubrava</v>
          </cell>
        </row>
        <row r="95">
          <cell r="A95" t="str">
            <v>OŠ Svibovec Toplički</v>
          </cell>
          <cell r="B95">
            <v>328</v>
          </cell>
          <cell r="C95" t="str">
            <v>Koprivnica</v>
          </cell>
          <cell r="D95" t="str">
            <v>Svibovec, Varaždinske Toplice</v>
          </cell>
        </row>
        <row r="96">
          <cell r="A96" t="str">
            <v>Udruga za održivi razvoj Hrvatske</v>
          </cell>
          <cell r="B96">
            <v>352</v>
          </cell>
          <cell r="C96" t="str">
            <v>Koprivnica</v>
          </cell>
          <cell r="D96" t="str">
            <v>Koprivnica</v>
          </cell>
        </row>
        <row r="97">
          <cell r="A97" t="str">
            <v>Udruga Zajednica tehničke kulture Koprivnica Sekcija robotike</v>
          </cell>
          <cell r="B97">
            <v>356</v>
          </cell>
          <cell r="C97" t="str">
            <v>Koprivnica</v>
          </cell>
          <cell r="D97" t="str">
            <v>Koprivnica</v>
          </cell>
        </row>
        <row r="98">
          <cell r="A98" t="str">
            <v>OŠ Frane Petrića</v>
          </cell>
          <cell r="B98">
            <v>66</v>
          </cell>
          <cell r="C98" t="str">
            <v>Krk</v>
          </cell>
          <cell r="D98" t="str">
            <v>Cres</v>
          </cell>
        </row>
        <row r="99">
          <cell r="A99" t="str">
            <v>OŠ Ivana Rabljanina</v>
          </cell>
          <cell r="B99">
            <v>89</v>
          </cell>
          <cell r="C99" t="str">
            <v>Krk</v>
          </cell>
          <cell r="D99" t="str">
            <v>Rab</v>
          </cell>
        </row>
        <row r="100">
          <cell r="A100" t="str">
            <v>OŠ Omišalj</v>
          </cell>
          <cell r="B100">
            <v>189</v>
          </cell>
          <cell r="C100" t="str">
            <v>Krk</v>
          </cell>
          <cell r="D100" t="str">
            <v>Omišalj</v>
          </cell>
        </row>
        <row r="101">
          <cell r="A101" t="str">
            <v>O.Š. " Fran Krsto Frankopan" Krk</v>
          </cell>
          <cell r="B101">
            <v>230</v>
          </cell>
          <cell r="C101" t="str">
            <v>Krk</v>
          </cell>
          <cell r="D101" t="str">
            <v>Krk</v>
          </cell>
        </row>
        <row r="102">
          <cell r="A102" t="str">
            <v>Udruga Klub Informatičara Otoka Krka</v>
          </cell>
          <cell r="B102">
            <v>347</v>
          </cell>
          <cell r="C102" t="str">
            <v>Krk</v>
          </cell>
          <cell r="D102" t="str">
            <v>Krk</v>
          </cell>
        </row>
        <row r="103">
          <cell r="A103" t="str">
            <v>OŠ don Mihovila Pavlinovića</v>
          </cell>
          <cell r="B103">
            <v>44</v>
          </cell>
          <cell r="C103" t="str">
            <v>Metković</v>
          </cell>
          <cell r="D103" t="str">
            <v>Podgora</v>
          </cell>
        </row>
        <row r="104">
          <cell r="A104" t="str">
            <v>OŠ o.P.Perice - KMT Zelenka</v>
          </cell>
          <cell r="B104">
            <v>76</v>
          </cell>
          <cell r="C104" t="str">
            <v>Metković</v>
          </cell>
          <cell r="D104" t="str">
            <v xml:space="preserve">Makarska  </v>
          </cell>
        </row>
        <row r="105">
          <cell r="A105" t="str">
            <v>OŠ Ivana Gundulića, Dubrovnik</v>
          </cell>
          <cell r="B105">
            <v>102</v>
          </cell>
          <cell r="C105" t="str">
            <v>Metković</v>
          </cell>
          <cell r="D105" t="str">
            <v>Dubrovnik</v>
          </cell>
        </row>
        <row r="106">
          <cell r="A106" t="str">
            <v xml:space="preserve">OŠ Dr. Franje Tuđmana </v>
          </cell>
          <cell r="B106">
            <v>201</v>
          </cell>
          <cell r="C106" t="str">
            <v>Metković</v>
          </cell>
          <cell r="D106" t="str">
            <v>Brela</v>
          </cell>
        </row>
        <row r="107">
          <cell r="A107" t="str">
            <v>OŠ fra Stipana Vrljića</v>
          </cell>
          <cell r="B107">
            <v>217</v>
          </cell>
          <cell r="C107" t="str">
            <v>Metković</v>
          </cell>
          <cell r="D107" t="str">
            <v>Sovići-BiH</v>
          </cell>
        </row>
        <row r="108">
          <cell r="A108" t="str">
            <v>OŠ Ruđera Boškovića</v>
          </cell>
          <cell r="B108">
            <v>219</v>
          </cell>
          <cell r="C108" t="str">
            <v>Metković</v>
          </cell>
          <cell r="D108" t="str">
            <v>Grude, BiH</v>
          </cell>
        </row>
        <row r="109">
          <cell r="A109" t="str">
            <v>Gradska knjižnica Metković</v>
          </cell>
          <cell r="B109">
            <v>224</v>
          </cell>
          <cell r="C109" t="str">
            <v>Metković</v>
          </cell>
          <cell r="D109" t="str">
            <v>Metković</v>
          </cell>
        </row>
        <row r="110">
          <cell r="A110" t="str">
            <v>OŠ don Mihovila Pavlinovića, Metković</v>
          </cell>
          <cell r="B110">
            <v>268</v>
          </cell>
          <cell r="C110" t="str">
            <v>Metković</v>
          </cell>
          <cell r="D110" t="str">
            <v>Metković</v>
          </cell>
        </row>
        <row r="111">
          <cell r="A111" t="str">
            <v>OŠ Opuzen</v>
          </cell>
          <cell r="B111">
            <v>313</v>
          </cell>
          <cell r="C111" t="str">
            <v>Metković</v>
          </cell>
          <cell r="D111" t="str">
            <v>Opuzen</v>
          </cell>
        </row>
        <row r="112">
          <cell r="A112" t="str">
            <v xml:space="preserve">Udruga mladih "ULIKS" otok Mljet </v>
          </cell>
          <cell r="B112">
            <v>350</v>
          </cell>
          <cell r="C112" t="str">
            <v>Metković</v>
          </cell>
          <cell r="D112" t="str">
            <v xml:space="preserve">Babino Polje </v>
          </cell>
        </row>
        <row r="113">
          <cell r="A113" t="str">
            <v>OŠ Vijenac</v>
          </cell>
          <cell r="B113">
            <v>15</v>
          </cell>
          <cell r="C113" t="str">
            <v>Osijek</v>
          </cell>
          <cell r="D113" t="str">
            <v>Osijek</v>
          </cell>
        </row>
        <row r="114">
          <cell r="A114" t="str">
            <v xml:space="preserve">OŠ Vladimira Becića </v>
          </cell>
          <cell r="B114">
            <v>84</v>
          </cell>
          <cell r="C114" t="str">
            <v>Osijek</v>
          </cell>
          <cell r="D114" t="str">
            <v>Osijek</v>
          </cell>
        </row>
        <row r="115">
          <cell r="A115" t="str">
            <v>OŠ Bilje</v>
          </cell>
          <cell r="B115">
            <v>91</v>
          </cell>
          <cell r="C115" t="str">
            <v>Osijek</v>
          </cell>
          <cell r="D115" t="str">
            <v>Bilje</v>
          </cell>
        </row>
        <row r="116">
          <cell r="A116" t="str">
            <v>OŠ Franje Krežme</v>
          </cell>
          <cell r="B116">
            <v>121</v>
          </cell>
          <cell r="C116" t="str">
            <v>Osijek</v>
          </cell>
          <cell r="D116" t="str">
            <v>Osijek</v>
          </cell>
        </row>
        <row r="117">
          <cell r="A117" t="str">
            <v>OŠ Antuna Mihanovića</v>
          </cell>
          <cell r="B117">
            <v>127</v>
          </cell>
          <cell r="C117" t="str">
            <v>Osijek</v>
          </cell>
          <cell r="D117" t="str">
            <v>Osijek</v>
          </cell>
        </row>
        <row r="118">
          <cell r="A118" t="str">
            <v>OŠ Jagode Truhelke</v>
          </cell>
          <cell r="B118">
            <v>147</v>
          </cell>
          <cell r="C118" t="str">
            <v>Osijek</v>
          </cell>
          <cell r="D118" t="str">
            <v>Osijek</v>
          </cell>
        </row>
        <row r="119">
          <cell r="A119" t="str">
            <v>Robotički klub Osijek</v>
          </cell>
          <cell r="B119">
            <v>156</v>
          </cell>
          <cell r="C119" t="str">
            <v>Osijek</v>
          </cell>
          <cell r="D119" t="str">
            <v>Osijek</v>
          </cell>
        </row>
        <row r="120">
          <cell r="A120" t="str">
            <v>OŠ Tin Ujević</v>
          </cell>
          <cell r="B120">
            <v>158</v>
          </cell>
          <cell r="C120" t="str">
            <v>Osijek</v>
          </cell>
          <cell r="D120" t="str">
            <v>Osijek</v>
          </cell>
        </row>
        <row r="121">
          <cell r="A121" t="str">
            <v>Društvo pedagoga tehničke kulture Osijek</v>
          </cell>
          <cell r="B121">
            <v>163</v>
          </cell>
          <cell r="C121" t="str">
            <v>Osijek</v>
          </cell>
          <cell r="D121" t="str">
            <v>Osijek</v>
          </cell>
        </row>
        <row r="122">
          <cell r="A122" t="str">
            <v>OŠ Dobriša Cesarić</v>
          </cell>
          <cell r="B122">
            <v>173</v>
          </cell>
          <cell r="C122" t="str">
            <v>Osijek</v>
          </cell>
          <cell r="D122" t="str">
            <v>Osijek</v>
          </cell>
        </row>
        <row r="123">
          <cell r="A123" t="str">
            <v>OŠ Frana Krste Frankopana</v>
          </cell>
          <cell r="B123">
            <v>187</v>
          </cell>
          <cell r="C123" t="str">
            <v>Osijek</v>
          </cell>
          <cell r="D123" t="str">
            <v>Osijek</v>
          </cell>
        </row>
        <row r="124">
          <cell r="A124" t="str">
            <v>OŠ Mladost</v>
          </cell>
          <cell r="B124">
            <v>188</v>
          </cell>
          <cell r="C124" t="str">
            <v>Osijek</v>
          </cell>
          <cell r="D124" t="str">
            <v>Osijek</v>
          </cell>
        </row>
        <row r="125">
          <cell r="A125" t="str">
            <v>OŠ Grigor Vitez</v>
          </cell>
          <cell r="B125">
            <v>194</v>
          </cell>
          <cell r="C125" t="str">
            <v>Osijek</v>
          </cell>
          <cell r="D125" t="str">
            <v>Osijek</v>
          </cell>
        </row>
        <row r="126">
          <cell r="A126" t="str">
            <v>Centar tehničke kulture Osijek-ZTK Grada Osijeka</v>
          </cell>
          <cell r="B126">
            <v>214</v>
          </cell>
          <cell r="C126" t="str">
            <v>Osijek</v>
          </cell>
          <cell r="D126" t="str">
            <v>Osijek</v>
          </cell>
        </row>
        <row r="127">
          <cell r="A127" t="str">
            <v>OŠ August Šenoa</v>
          </cell>
          <cell r="B127">
            <v>255</v>
          </cell>
          <cell r="C127" t="str">
            <v>Osijek</v>
          </cell>
          <cell r="D127" t="str">
            <v>Osijek</v>
          </cell>
        </row>
        <row r="128">
          <cell r="A128" t="str">
            <v>Modelarski centar Kutina</v>
          </cell>
          <cell r="B128">
            <v>10</v>
          </cell>
          <cell r="C128" t="str">
            <v>Popovača</v>
          </cell>
          <cell r="D128" t="str">
            <v>Kutina</v>
          </cell>
        </row>
        <row r="129">
          <cell r="A129" t="str">
            <v>OŠ Ludina</v>
          </cell>
          <cell r="B129">
            <v>28</v>
          </cell>
          <cell r="C129" t="str">
            <v>Popovača</v>
          </cell>
          <cell r="D129" t="str">
            <v>Velika Ludina</v>
          </cell>
        </row>
        <row r="130">
          <cell r="A130" t="str">
            <v>OŠ Novska</v>
          </cell>
          <cell r="B130">
            <v>30</v>
          </cell>
          <cell r="C130" t="str">
            <v>Popovača</v>
          </cell>
          <cell r="D130" t="str">
            <v>Novska</v>
          </cell>
        </row>
        <row r="131">
          <cell r="A131" t="str">
            <v>OŠ Lipik</v>
          </cell>
          <cell r="B131">
            <v>32</v>
          </cell>
          <cell r="C131" t="str">
            <v>Popovača</v>
          </cell>
          <cell r="D131" t="str">
            <v>Lipik</v>
          </cell>
        </row>
        <row r="132">
          <cell r="A132" t="str">
            <v>Robotičko - informatički klub Križ</v>
          </cell>
          <cell r="B132">
            <v>37</v>
          </cell>
          <cell r="C132" t="str">
            <v>Popovača</v>
          </cell>
          <cell r="D132" t="str">
            <v>Križ</v>
          </cell>
        </row>
        <row r="133">
          <cell r="A133" t="str">
            <v>OŠ Rajić</v>
          </cell>
          <cell r="B133">
            <v>100</v>
          </cell>
          <cell r="C133" t="str">
            <v>Popovača</v>
          </cell>
          <cell r="D133" t="str">
            <v>Rajić</v>
          </cell>
        </row>
        <row r="134">
          <cell r="A134" t="str">
            <v>OŠ Popovača</v>
          </cell>
          <cell r="B134">
            <v>110</v>
          </cell>
          <cell r="C134" t="str">
            <v>Popovača</v>
          </cell>
          <cell r="D134" t="str">
            <v>Popovača</v>
          </cell>
        </row>
        <row r="135">
          <cell r="A135" t="str">
            <v xml:space="preserve">OŠ braće Radića </v>
          </cell>
          <cell r="B135">
            <v>144</v>
          </cell>
          <cell r="C135" t="str">
            <v>Popovača</v>
          </cell>
          <cell r="D135" t="str">
            <v>Pakrac</v>
          </cell>
        </row>
        <row r="136">
          <cell r="A136" t="str">
            <v>OŠ Čazma</v>
          </cell>
          <cell r="B136">
            <v>168</v>
          </cell>
          <cell r="C136" t="str">
            <v>Popovača</v>
          </cell>
          <cell r="D136" t="str">
            <v>Čazma</v>
          </cell>
        </row>
        <row r="137">
          <cell r="A137" t="str">
            <v>OŠ Josipa Kozarca, Lipovljani</v>
          </cell>
          <cell r="B137">
            <v>294</v>
          </cell>
          <cell r="C137" t="str">
            <v>Popovača</v>
          </cell>
          <cell r="D137" t="str">
            <v>Lipovljani</v>
          </cell>
        </row>
        <row r="138">
          <cell r="A138" t="str">
            <v>OŠ Antuna Kanižlića</v>
          </cell>
          <cell r="B138">
            <v>149</v>
          </cell>
          <cell r="C138" t="str">
            <v>Požega</v>
          </cell>
          <cell r="D138" t="str">
            <v>Požega</v>
          </cell>
        </row>
        <row r="139">
          <cell r="A139" t="str">
            <v>OŠ Vladimir Nazor</v>
          </cell>
          <cell r="B139">
            <v>154</v>
          </cell>
          <cell r="C139" t="str">
            <v>Požega</v>
          </cell>
          <cell r="D139" t="str">
            <v>Trenkovo</v>
          </cell>
        </row>
        <row r="140">
          <cell r="A140" t="str">
            <v xml:space="preserve">Osnovna škola "Dobriša Cesarić" </v>
          </cell>
          <cell r="B140">
            <v>211</v>
          </cell>
          <cell r="C140" t="str">
            <v>Požega</v>
          </cell>
          <cell r="D140" t="str">
            <v>Požega</v>
          </cell>
        </row>
        <row r="141">
          <cell r="A141" t="str">
            <v>OŠ fra Kaje Adžića Pleternica</v>
          </cell>
          <cell r="B141">
            <v>280</v>
          </cell>
          <cell r="C141" t="str">
            <v>Požega</v>
          </cell>
          <cell r="D141" t="str">
            <v>Pleternica</v>
          </cell>
        </row>
        <row r="142">
          <cell r="A142" t="str">
            <v>OŠ Mato Lovrak, Nova Gradiška</v>
          </cell>
          <cell r="B142">
            <v>305</v>
          </cell>
          <cell r="C142" t="str">
            <v>Požega</v>
          </cell>
          <cell r="D142" t="str">
            <v>Nova Gradiška</v>
          </cell>
        </row>
        <row r="143">
          <cell r="A143" t="str">
            <v>OŠ Zdenka Turkovića, Kutjevo</v>
          </cell>
          <cell r="B143">
            <v>337</v>
          </cell>
          <cell r="C143" t="str">
            <v>Požega</v>
          </cell>
          <cell r="D143" t="str">
            <v>Kutjevo</v>
          </cell>
        </row>
        <row r="144">
          <cell r="A144" t="str">
            <v>Udruga informatičara požeško - slavonske županije</v>
          </cell>
          <cell r="B144">
            <v>346</v>
          </cell>
          <cell r="C144" t="str">
            <v>Požega</v>
          </cell>
          <cell r="D144" t="str">
            <v>Požega</v>
          </cell>
        </row>
        <row r="145">
          <cell r="A145" t="str">
            <v>OŠ Rikard Katalinić Jeretov</v>
          </cell>
          <cell r="B145">
            <v>3</v>
          </cell>
          <cell r="C145" t="str">
            <v>Rijeka 1</v>
          </cell>
          <cell r="D145" t="str">
            <v>Opatija</v>
          </cell>
        </row>
        <row r="146">
          <cell r="A146" t="str">
            <v>OŠ Sveti Matej</v>
          </cell>
          <cell r="B146">
            <v>16</v>
          </cell>
          <cell r="C146" t="str">
            <v>Rijeka 1</v>
          </cell>
          <cell r="D146" t="str">
            <v>Viškovo</v>
          </cell>
        </row>
        <row r="147">
          <cell r="A147" t="str">
            <v>OŠ Dr. Andrija Mohorovičić</v>
          </cell>
          <cell r="B147">
            <v>23</v>
          </cell>
          <cell r="C147" t="str">
            <v>Rijeka 1</v>
          </cell>
          <cell r="D147" t="str">
            <v>Matulji</v>
          </cell>
        </row>
        <row r="148">
          <cell r="A148" t="str">
            <v>OŠ Turnić</v>
          </cell>
          <cell r="B148">
            <v>49</v>
          </cell>
          <cell r="C148" t="str">
            <v>Rijeka 1</v>
          </cell>
          <cell r="D148" t="str">
            <v>Rijeka</v>
          </cell>
        </row>
        <row r="149">
          <cell r="A149" t="str">
            <v>OŠ Milan Brozović</v>
          </cell>
          <cell r="B149">
            <v>52</v>
          </cell>
          <cell r="C149" t="str">
            <v>Rijeka 1</v>
          </cell>
          <cell r="D149" t="str">
            <v>Kastav</v>
          </cell>
        </row>
        <row r="150">
          <cell r="A150" t="str">
            <v xml:space="preserve">OŠ Fran Franković </v>
          </cell>
          <cell r="B150">
            <v>115</v>
          </cell>
          <cell r="C150" t="str">
            <v>Rijeka 1</v>
          </cell>
          <cell r="D150" t="str">
            <v>Rijeka</v>
          </cell>
        </row>
        <row r="151">
          <cell r="A151" t="str">
            <v>OŠ Srdoči</v>
          </cell>
          <cell r="B151">
            <v>138</v>
          </cell>
          <cell r="C151" t="str">
            <v>Rijeka 1</v>
          </cell>
          <cell r="D151" t="str">
            <v>Rijeka</v>
          </cell>
        </row>
        <row r="152">
          <cell r="A152" t="str">
            <v xml:space="preserve">OŠ Škurinje </v>
          </cell>
          <cell r="B152">
            <v>162</v>
          </cell>
          <cell r="C152" t="str">
            <v>Rijeka 1</v>
          </cell>
          <cell r="D152" t="str">
            <v>Rijeka</v>
          </cell>
        </row>
        <row r="153">
          <cell r="A153" t="str">
            <v>OŠ Klana</v>
          </cell>
          <cell r="B153">
            <v>193</v>
          </cell>
          <cell r="C153" t="str">
            <v>Rijeka 1</v>
          </cell>
          <cell r="D153" t="str">
            <v>Klana</v>
          </cell>
        </row>
        <row r="154">
          <cell r="A154" t="str">
            <v>OŠ Ivana Zajca</v>
          </cell>
          <cell r="B154">
            <v>290</v>
          </cell>
          <cell r="C154" t="str">
            <v>Rijeka 1</v>
          </cell>
          <cell r="D154" t="str">
            <v>Rijeka</v>
          </cell>
        </row>
        <row r="155">
          <cell r="A155" t="str">
            <v>OŠ Zamet, Rijeka</v>
          </cell>
          <cell r="B155">
            <v>336</v>
          </cell>
          <cell r="C155" t="str">
            <v>Rijeka 1</v>
          </cell>
          <cell r="D155" t="str">
            <v>Rijeka</v>
          </cell>
        </row>
        <row r="156">
          <cell r="A156" t="str">
            <v>OŠ Vežica</v>
          </cell>
          <cell r="B156">
            <v>46</v>
          </cell>
          <cell r="C156" t="str">
            <v>Rijeka 2</v>
          </cell>
          <cell r="D156" t="str">
            <v>Rijeka</v>
          </cell>
        </row>
        <row r="157">
          <cell r="A157" t="str">
            <v>Dom mladih Rijeka</v>
          </cell>
          <cell r="B157">
            <v>71</v>
          </cell>
          <cell r="C157" t="str">
            <v>Rijeka 2</v>
          </cell>
          <cell r="D157" t="str">
            <v>Rijeka</v>
          </cell>
        </row>
        <row r="158">
          <cell r="A158" t="str">
            <v xml:space="preserve">OŠ Gornja Vežica </v>
          </cell>
          <cell r="B158">
            <v>83</v>
          </cell>
          <cell r="C158" t="str">
            <v>Rijeka 2</v>
          </cell>
          <cell r="D158" t="str">
            <v>Rijeka</v>
          </cell>
        </row>
        <row r="159">
          <cell r="A159" t="str">
            <v xml:space="preserve">OŠ Nikola Tesla </v>
          </cell>
          <cell r="B159">
            <v>129</v>
          </cell>
          <cell r="C159" t="str">
            <v>Rijeka 2</v>
          </cell>
          <cell r="D159" t="str">
            <v>Rijeka</v>
          </cell>
        </row>
        <row r="160">
          <cell r="A160" t="str">
            <v>OŠ Vladimir Gortan</v>
          </cell>
          <cell r="B160">
            <v>136</v>
          </cell>
          <cell r="C160" t="str">
            <v>Rijeka 2</v>
          </cell>
          <cell r="D160" t="str">
            <v>Rijeka</v>
          </cell>
        </row>
        <row r="161">
          <cell r="A161" t="str">
            <v>Centar tehničke kulture Rijeka</v>
          </cell>
          <cell r="B161">
            <v>148</v>
          </cell>
          <cell r="C161" t="str">
            <v>Rijeka 2</v>
          </cell>
          <cell r="D161" t="str">
            <v>Rijeka</v>
          </cell>
        </row>
        <row r="162">
          <cell r="A162" t="str">
            <v>Zajednice tehničke kulture Primorsko-goranske županije</v>
          </cell>
          <cell r="B162">
            <v>215</v>
          </cell>
          <cell r="C162" t="str">
            <v>Rijeka 2</v>
          </cell>
          <cell r="D162" t="str">
            <v>Rijeka</v>
          </cell>
        </row>
        <row r="163">
          <cell r="A163" t="str">
            <v>OŠ S.S.Kranjčevića</v>
          </cell>
          <cell r="B163">
            <v>233</v>
          </cell>
          <cell r="C163" t="str">
            <v>Rijeka 2</v>
          </cell>
          <cell r="D163" t="str">
            <v>Senj</v>
          </cell>
        </row>
        <row r="164">
          <cell r="A164" t="str">
            <v>OŠ Hreljin</v>
          </cell>
          <cell r="B164">
            <v>285</v>
          </cell>
          <cell r="C164" t="str">
            <v>Rijeka 2</v>
          </cell>
          <cell r="D164" t="str">
            <v>Hreljin</v>
          </cell>
        </row>
        <row r="165">
          <cell r="A165" t="str">
            <v>OŠ Ivana Gorana Kovačića Vrbovsko</v>
          </cell>
          <cell r="B165">
            <v>287</v>
          </cell>
          <cell r="C165" t="str">
            <v>Rijeka 2</v>
          </cell>
          <cell r="D165" t="str">
            <v>Vrbovsko</v>
          </cell>
        </row>
        <row r="166">
          <cell r="A166" t="str">
            <v>Udruga OKOLO na OKOLO</v>
          </cell>
          <cell r="B166">
            <v>351</v>
          </cell>
          <cell r="C166" t="str">
            <v>Rijeka 2</v>
          </cell>
          <cell r="D166" t="str">
            <v>Rijeka</v>
          </cell>
        </row>
        <row r="167">
          <cell r="A167" t="str">
            <v>Zajednica tehničke kulture grada Siska</v>
          </cell>
          <cell r="B167">
            <v>40</v>
          </cell>
          <cell r="C167" t="str">
            <v>Sisak</v>
          </cell>
          <cell r="D167" t="str">
            <v>Sisak</v>
          </cell>
        </row>
        <row r="168">
          <cell r="A168" t="str">
            <v xml:space="preserve">OŠ Mate Lovraka </v>
          </cell>
          <cell r="B168">
            <v>111</v>
          </cell>
          <cell r="C168" t="str">
            <v>Sisak</v>
          </cell>
          <cell r="D168" t="str">
            <v>Petrinja</v>
          </cell>
        </row>
        <row r="169">
          <cell r="A169" t="str">
            <v>OŠ Dvor</v>
          </cell>
          <cell r="B169">
            <v>176</v>
          </cell>
          <cell r="C169" t="str">
            <v>Sisak</v>
          </cell>
          <cell r="D169" t="str">
            <v>Dvor</v>
          </cell>
        </row>
        <row r="170">
          <cell r="A170" t="str">
            <v>OŠ Sunja</v>
          </cell>
          <cell r="B170">
            <v>177</v>
          </cell>
          <cell r="C170" t="str">
            <v>Sisak</v>
          </cell>
          <cell r="D170" t="str">
            <v>Sunja</v>
          </cell>
        </row>
        <row r="171">
          <cell r="A171" t="str">
            <v>OŠ Glina</v>
          </cell>
          <cell r="B171">
            <v>216</v>
          </cell>
          <cell r="C171" t="str">
            <v>Sisak</v>
          </cell>
          <cell r="D171" t="str">
            <v>Glina</v>
          </cell>
        </row>
        <row r="172">
          <cell r="A172" t="str">
            <v>OŠ  "Braća Bobetko" Sisak</v>
          </cell>
          <cell r="B172">
            <v>235</v>
          </cell>
          <cell r="C172" t="str">
            <v>Sisak</v>
          </cell>
          <cell r="D172" t="str">
            <v>Sisak</v>
          </cell>
        </row>
        <row r="173">
          <cell r="A173" t="str">
            <v>OŠ 22.lipnja, Sisak</v>
          </cell>
          <cell r="B173">
            <v>250</v>
          </cell>
          <cell r="C173" t="str">
            <v>Sisak</v>
          </cell>
          <cell r="D173" t="str">
            <v>Sisak</v>
          </cell>
        </row>
        <row r="174">
          <cell r="A174" t="str">
            <v>OŠ Komarevo</v>
          </cell>
          <cell r="B174">
            <v>297</v>
          </cell>
          <cell r="C174" t="str">
            <v>Sisak</v>
          </cell>
          <cell r="D174" t="str">
            <v>Sisak Caprag</v>
          </cell>
        </row>
        <row r="175">
          <cell r="A175" t="str">
            <v xml:space="preserve">Udruga za promicanje informatike, kulture i suživota </v>
          </cell>
          <cell r="B175">
            <v>354</v>
          </cell>
          <cell r="C175" t="str">
            <v>Sisak</v>
          </cell>
          <cell r="D175" t="str">
            <v xml:space="preserve">Petrinja </v>
          </cell>
        </row>
        <row r="176">
          <cell r="A176" t="str">
            <v>OŠ Antun Mihanović</v>
          </cell>
          <cell r="B176">
            <v>94</v>
          </cell>
          <cell r="C176" t="str">
            <v>Slavonski Brod</v>
          </cell>
          <cell r="D176" t="str">
            <v>Slavonski Brod</v>
          </cell>
        </row>
        <row r="177">
          <cell r="A177" t="str">
            <v>OŠ Ivan Goran Kovačić</v>
          </cell>
          <cell r="B177">
            <v>114</v>
          </cell>
          <cell r="C177" t="str">
            <v>Slavonski Brod</v>
          </cell>
          <cell r="D177" t="str">
            <v>Slavonski Brod</v>
          </cell>
        </row>
        <row r="178">
          <cell r="A178" t="str">
            <v>OŠ Hugo Badalić</v>
          </cell>
          <cell r="B178">
            <v>135</v>
          </cell>
          <cell r="C178" t="str">
            <v>Slavonski Brod</v>
          </cell>
          <cell r="D178" t="str">
            <v>Slavonski Brod</v>
          </cell>
        </row>
        <row r="179">
          <cell r="A179" t="str">
            <v xml:space="preserve">Connect IT udruga za razvoj informacijsko-komunikacijskih tehnologija </v>
          </cell>
          <cell r="B179">
            <v>192</v>
          </cell>
          <cell r="C179" t="str">
            <v>Slavonski Brod</v>
          </cell>
          <cell r="D179" t="str">
            <v>Slavonski Brod </v>
          </cell>
        </row>
        <row r="180">
          <cell r="A180" t="str">
            <v>O.Š. Vladimir Nazor</v>
          </cell>
          <cell r="B180">
            <v>231</v>
          </cell>
          <cell r="C180" t="str">
            <v>Slavonski Brod</v>
          </cell>
          <cell r="D180" t="str">
            <v>Slavonski Brod</v>
          </cell>
        </row>
        <row r="181">
          <cell r="A181" t="str">
            <v>OŠ Bogoslav Šulek</v>
          </cell>
          <cell r="B181">
            <v>261</v>
          </cell>
          <cell r="C181" t="str">
            <v>Slavonski Brod</v>
          </cell>
          <cell r="D181" t="str">
            <v>Slavonski Brod</v>
          </cell>
        </row>
        <row r="182">
          <cell r="A182" t="str">
            <v>OŠ"Dr.Stjepan Ilijašević", Oriovac</v>
          </cell>
          <cell r="B182">
            <v>340</v>
          </cell>
          <cell r="C182" t="str">
            <v>Slavonski Brod</v>
          </cell>
          <cell r="D182" t="str">
            <v>Slavonski Kobaš</v>
          </cell>
        </row>
        <row r="183">
          <cell r="A183" t="str">
            <v>Zajednica tehničke kulture grada Slavonskog Broda</v>
          </cell>
          <cell r="B183">
            <v>360</v>
          </cell>
          <cell r="C183" t="str">
            <v>Slavonski Brod</v>
          </cell>
          <cell r="D183" t="str">
            <v>Slavonski Brod</v>
          </cell>
        </row>
        <row r="184">
          <cell r="A184" t="str">
            <v>OŠ Grohote</v>
          </cell>
          <cell r="B184">
            <v>5</v>
          </cell>
          <cell r="C184" t="str">
            <v>Split 1</v>
          </cell>
          <cell r="D184" t="str">
            <v>Grohote</v>
          </cell>
        </row>
        <row r="185">
          <cell r="A185" t="str">
            <v>Oš Dugopolje</v>
          </cell>
          <cell r="B185">
            <v>17</v>
          </cell>
          <cell r="C185" t="str">
            <v>Split 1</v>
          </cell>
          <cell r="D185" t="str">
            <v>Dugopolje</v>
          </cell>
        </row>
        <row r="186">
          <cell r="A186" t="str">
            <v>OŠ kneza Trpimira (KMT)</v>
          </cell>
          <cell r="B186">
            <v>18</v>
          </cell>
          <cell r="C186" t="str">
            <v>Split 1</v>
          </cell>
          <cell r="D186" t="str">
            <v>Kaštel Gomilica</v>
          </cell>
        </row>
        <row r="187">
          <cell r="A187" t="str">
            <v>OŠ Marka Marulića</v>
          </cell>
          <cell r="B187">
            <v>62</v>
          </cell>
          <cell r="C187" t="str">
            <v>Split 1</v>
          </cell>
          <cell r="D187" t="str">
            <v>Sinj</v>
          </cell>
        </row>
        <row r="188">
          <cell r="A188" t="str">
            <v xml:space="preserve">OŠ Vjekoslava Paraća </v>
          </cell>
          <cell r="B188">
            <v>85</v>
          </cell>
          <cell r="C188" t="str">
            <v>Split 1</v>
          </cell>
          <cell r="D188" t="str">
            <v>Solin</v>
          </cell>
        </row>
        <row r="189">
          <cell r="A189" t="str">
            <v>OŠ Ostrog</v>
          </cell>
          <cell r="B189">
            <v>141</v>
          </cell>
          <cell r="C189" t="str">
            <v>Split 1</v>
          </cell>
          <cell r="D189" t="str">
            <v>Kaštel Lukšić</v>
          </cell>
        </row>
        <row r="190">
          <cell r="A190" t="str">
            <v>OŠ Kamešnica-Otok</v>
          </cell>
          <cell r="B190">
            <v>153</v>
          </cell>
          <cell r="C190" t="str">
            <v>Split 1</v>
          </cell>
          <cell r="D190" t="str">
            <v>Otok</v>
          </cell>
        </row>
        <row r="191">
          <cell r="A191" t="str">
            <v>OŠ kneza Mislava</v>
          </cell>
          <cell r="B191">
            <v>155</v>
          </cell>
          <cell r="C191" t="str">
            <v>Split 1</v>
          </cell>
          <cell r="D191" t="str">
            <v>Kaštel Sućurac</v>
          </cell>
        </row>
        <row r="192">
          <cell r="A192" t="str">
            <v>OŠ don Lovre Katića</v>
          </cell>
          <cell r="B192">
            <v>171</v>
          </cell>
          <cell r="C192" t="str">
            <v>Split 1</v>
          </cell>
          <cell r="D192" t="str">
            <v>Solin</v>
          </cell>
        </row>
        <row r="193">
          <cell r="A193" t="str">
            <v>OŠ kneza Branimira</v>
          </cell>
          <cell r="B193">
            <v>186</v>
          </cell>
          <cell r="C193" t="str">
            <v>Split 1</v>
          </cell>
          <cell r="D193" t="str">
            <v>Donji Muć</v>
          </cell>
        </row>
        <row r="194">
          <cell r="A194" t="str">
            <v>OŠ Ivana Mažuranića, Obrovac Sinjski, Han</v>
          </cell>
          <cell r="B194">
            <v>289</v>
          </cell>
          <cell r="C194" t="str">
            <v>Split 1</v>
          </cell>
          <cell r="D194" t="str">
            <v>Obrovac Sinjski</v>
          </cell>
        </row>
        <row r="195">
          <cell r="A195" t="str">
            <v>OŠ Majstora Radovana</v>
          </cell>
          <cell r="B195">
            <v>302</v>
          </cell>
          <cell r="C195" t="str">
            <v>Split 1</v>
          </cell>
          <cell r="D195" t="str">
            <v>Trogir</v>
          </cell>
        </row>
        <row r="196">
          <cell r="A196" t="str">
            <v>OŠ Slatine</v>
          </cell>
          <cell r="B196">
            <v>323</v>
          </cell>
          <cell r="C196" t="str">
            <v>Split 1</v>
          </cell>
          <cell r="D196" t="str">
            <v>Slatine</v>
          </cell>
        </row>
        <row r="197">
          <cell r="A197" t="str">
            <v>Udruga za tehničku kulturu "Inovatic"</v>
          </cell>
          <cell r="B197">
            <v>45</v>
          </cell>
          <cell r="C197" t="str">
            <v>Split 2</v>
          </cell>
          <cell r="D197" t="str">
            <v>Žrnovnica</v>
          </cell>
        </row>
        <row r="198">
          <cell r="A198" t="str">
            <v>OŠ Kman-Kocunar</v>
          </cell>
          <cell r="B198">
            <v>117</v>
          </cell>
          <cell r="C198" t="str">
            <v>Split 2</v>
          </cell>
          <cell r="D198" t="str">
            <v>Split</v>
          </cell>
        </row>
        <row r="199">
          <cell r="A199" t="str">
            <v>Udruga Mladi robotičari</v>
          </cell>
          <cell r="B199">
            <v>119</v>
          </cell>
          <cell r="C199" t="str">
            <v>Split 2</v>
          </cell>
          <cell r="D199" t="str">
            <v>Split</v>
          </cell>
        </row>
        <row r="200">
          <cell r="A200" t="str">
            <v xml:space="preserve">OŠ Plokite </v>
          </cell>
          <cell r="B200">
            <v>124</v>
          </cell>
          <cell r="C200" t="str">
            <v>Split 2</v>
          </cell>
          <cell r="D200" t="str">
            <v>Split</v>
          </cell>
        </row>
        <row r="201">
          <cell r="A201" t="str">
            <v>OŠ Ravne njive</v>
          </cell>
          <cell r="B201">
            <v>191</v>
          </cell>
          <cell r="C201" t="str">
            <v>Split 2</v>
          </cell>
          <cell r="D201" t="str">
            <v>Split</v>
          </cell>
        </row>
        <row r="202">
          <cell r="A202" t="str">
            <v>OŠ Josip Pupačić</v>
          </cell>
          <cell r="B202">
            <v>203</v>
          </cell>
          <cell r="C202" t="str">
            <v>Split 2</v>
          </cell>
          <cell r="D202" t="str">
            <v>Omiš</v>
          </cell>
        </row>
        <row r="203">
          <cell r="A203" t="str">
            <v>OŠ "Gripe"</v>
          </cell>
          <cell r="B203">
            <v>245</v>
          </cell>
          <cell r="C203" t="str">
            <v>Split 2</v>
          </cell>
          <cell r="D203" t="str">
            <v>Split</v>
          </cell>
        </row>
        <row r="204">
          <cell r="A204" t="str">
            <v>OŠ Dobri</v>
          </cell>
          <cell r="B204">
            <v>267</v>
          </cell>
          <cell r="C204" t="str">
            <v>Split 2</v>
          </cell>
          <cell r="D204" t="str">
            <v>Split</v>
          </cell>
        </row>
        <row r="205">
          <cell r="A205" t="str">
            <v>OŠ Split 3</v>
          </cell>
          <cell r="B205">
            <v>324</v>
          </cell>
          <cell r="C205" t="str">
            <v>Split 2</v>
          </cell>
          <cell r="D205" t="str">
            <v>Split</v>
          </cell>
        </row>
        <row r="206">
          <cell r="A206" t="str">
            <v>Udruga za pomoć žrtvama nasilja Bijeli krug Hrvatske</v>
          </cell>
          <cell r="B206">
            <v>353</v>
          </cell>
          <cell r="C206" t="str">
            <v>Split 2</v>
          </cell>
          <cell r="D206" t="str">
            <v>Split</v>
          </cell>
        </row>
        <row r="207">
          <cell r="A207" t="str">
            <v>OŠ Domovinske zahvalnosti</v>
          </cell>
          <cell r="B207">
            <v>9</v>
          </cell>
          <cell r="C207" t="str">
            <v>Šibenik</v>
          </cell>
          <cell r="D207" t="str">
            <v>Knin</v>
          </cell>
        </row>
        <row r="208">
          <cell r="A208" t="str">
            <v xml:space="preserve">OŠ Jurja Šižgorića </v>
          </cell>
          <cell r="B208">
            <v>11</v>
          </cell>
          <cell r="C208" t="str">
            <v>Šibenik</v>
          </cell>
          <cell r="D208" t="str">
            <v>Šibenik</v>
          </cell>
        </row>
        <row r="209">
          <cell r="A209" t="str">
            <v>OŠ Murterski Škoji</v>
          </cell>
          <cell r="B209">
            <v>70</v>
          </cell>
          <cell r="C209" t="str">
            <v>Šibenik</v>
          </cell>
          <cell r="D209" t="str">
            <v>Murter</v>
          </cell>
        </row>
        <row r="210">
          <cell r="A210" t="str">
            <v>OŠ Primošten</v>
          </cell>
          <cell r="B210">
            <v>170</v>
          </cell>
          <cell r="C210" t="str">
            <v>Šibenik</v>
          </cell>
          <cell r="D210" t="str">
            <v>Primošten</v>
          </cell>
        </row>
        <row r="211">
          <cell r="A211" t="str">
            <v>OŠ Brodarica</v>
          </cell>
          <cell r="B211">
            <v>264</v>
          </cell>
          <cell r="C211" t="str">
            <v>Šibenik</v>
          </cell>
          <cell r="D211" t="str">
            <v>Brodarica Šibenik</v>
          </cell>
        </row>
        <row r="212">
          <cell r="A212" t="str">
            <v>OŠ dr. Franje Tuđmana, Knin</v>
          </cell>
          <cell r="B212">
            <v>270</v>
          </cell>
          <cell r="C212" t="str">
            <v>Šibenik</v>
          </cell>
          <cell r="D212" t="str">
            <v>Knin</v>
          </cell>
        </row>
        <row r="213">
          <cell r="A213" t="str">
            <v xml:space="preserve">OŠ Jurja Dalmatinca </v>
          </cell>
          <cell r="B213">
            <v>295</v>
          </cell>
          <cell r="C213" t="str">
            <v>Šibenik</v>
          </cell>
          <cell r="D213" t="str">
            <v>Šibenik</v>
          </cell>
        </row>
        <row r="214">
          <cell r="A214" t="str">
            <v>OŠ Kistanje</v>
          </cell>
          <cell r="B214">
            <v>296</v>
          </cell>
          <cell r="C214" t="str">
            <v>Šibenik</v>
          </cell>
          <cell r="D214" t="str">
            <v>Kistanje</v>
          </cell>
        </row>
        <row r="215">
          <cell r="A215" t="str">
            <v>OŠ Milana Begovića</v>
          </cell>
          <cell r="B215">
            <v>306</v>
          </cell>
          <cell r="C215" t="str">
            <v>Šibenik</v>
          </cell>
          <cell r="D215" t="str">
            <v>Vrlika</v>
          </cell>
        </row>
        <row r="216">
          <cell r="A216" t="str">
            <v>OŠ Petra Krešimira IV.</v>
          </cell>
          <cell r="B216">
            <v>314</v>
          </cell>
          <cell r="C216" t="str">
            <v>Šibenik</v>
          </cell>
          <cell r="D216" t="str">
            <v>ŠIBENIK</v>
          </cell>
        </row>
        <row r="217">
          <cell r="A217" t="str">
            <v>Udruga "Startup Šibenik"</v>
          </cell>
          <cell r="B217">
            <v>344</v>
          </cell>
          <cell r="C217" t="str">
            <v>Šibenik</v>
          </cell>
          <cell r="D217" t="str">
            <v>Šibenik</v>
          </cell>
        </row>
        <row r="218">
          <cell r="A218" t="str">
            <v>OŠ Antuna Gustava Matoša</v>
          </cell>
          <cell r="B218">
            <v>22</v>
          </cell>
          <cell r="C218" t="str">
            <v>Valpovo</v>
          </cell>
          <cell r="D218" t="str">
            <v>Čačinci</v>
          </cell>
        </row>
        <row r="219">
          <cell r="A219" t="str">
            <v>OŠ Dr. Franjo Tuđman</v>
          </cell>
          <cell r="B219">
            <v>48</v>
          </cell>
          <cell r="C219" t="str">
            <v>Valpovo</v>
          </cell>
          <cell r="D219" t="str">
            <v>Beli Manastir</v>
          </cell>
        </row>
        <row r="220">
          <cell r="A220" t="str">
            <v>OŠ Ladimirevci</v>
          </cell>
          <cell r="B220">
            <v>50</v>
          </cell>
          <cell r="C220" t="str">
            <v>Valpovo</v>
          </cell>
          <cell r="D220" t="str">
            <v>Ladimirevci</v>
          </cell>
        </row>
        <row r="221">
          <cell r="A221" t="str">
            <v xml:space="preserve">OŠ Eugena Kumičića </v>
          </cell>
          <cell r="B221">
            <v>103</v>
          </cell>
          <cell r="C221" t="str">
            <v>Valpovo</v>
          </cell>
          <cell r="D221" t="str">
            <v>Slatina</v>
          </cell>
        </row>
        <row r="222">
          <cell r="A222" t="str">
            <v>OŠ Dore Pejačević</v>
          </cell>
          <cell r="B222">
            <v>108</v>
          </cell>
          <cell r="C222" t="str">
            <v>Valpovo</v>
          </cell>
          <cell r="D222" t="str">
            <v>Našice</v>
          </cell>
        </row>
        <row r="223">
          <cell r="A223" t="str">
            <v>Zajednica tehničke kulture Valpovo-Belišće</v>
          </cell>
          <cell r="B223">
            <v>152</v>
          </cell>
          <cell r="C223" t="str">
            <v>Valpovo</v>
          </cell>
          <cell r="D223" t="str">
            <v>Valpovo</v>
          </cell>
        </row>
        <row r="224">
          <cell r="A224" t="str">
            <v>OŠ Matije Petra Katančića</v>
          </cell>
          <cell r="B224">
            <v>159</v>
          </cell>
          <cell r="C224" t="str">
            <v>Valpovo</v>
          </cell>
          <cell r="D224" t="str">
            <v>Valpovo</v>
          </cell>
        </row>
        <row r="225">
          <cell r="A225" t="str">
            <v>Zajednica tehničke kulture Grada Našice</v>
          </cell>
          <cell r="B225">
            <v>166</v>
          </cell>
          <cell r="C225" t="str">
            <v>Valpovo</v>
          </cell>
          <cell r="D225" t="str">
            <v>Našice</v>
          </cell>
        </row>
        <row r="226">
          <cell r="A226" t="str">
            <v>Zajednica tehničke kulture Grada Belog Manastira</v>
          </cell>
          <cell r="B226">
            <v>172</v>
          </cell>
          <cell r="C226" t="str">
            <v>Valpovo</v>
          </cell>
          <cell r="D226" t="str">
            <v>Beli Manastir</v>
          </cell>
        </row>
        <row r="227">
          <cell r="A227" t="str">
            <v>OŠ Ivana Kukuljevića</v>
          </cell>
          <cell r="B227">
            <v>196</v>
          </cell>
          <cell r="C227" t="str">
            <v>Valpovo</v>
          </cell>
          <cell r="D227" t="str">
            <v>Belišće</v>
          </cell>
        </row>
        <row r="228">
          <cell r="A228" t="str">
            <v xml:space="preserve">OŠ Josipa Kozarca </v>
          </cell>
          <cell r="B228">
            <v>206</v>
          </cell>
          <cell r="C228" t="str">
            <v>Valpovo</v>
          </cell>
          <cell r="D228" t="str">
            <v>Slatina</v>
          </cell>
        </row>
        <row r="229">
          <cell r="A229" t="str">
            <v xml:space="preserve">OŠ I.B.Mažuranić </v>
          </cell>
          <cell r="B229">
            <v>212</v>
          </cell>
          <cell r="C229" t="str">
            <v>Valpovo</v>
          </cell>
          <cell r="D229" t="str">
            <v>Koška</v>
          </cell>
        </row>
        <row r="230">
          <cell r="A230" t="str">
            <v>Hrvatska narodna knjižnica i čitaonica Našice</v>
          </cell>
          <cell r="B230">
            <v>226</v>
          </cell>
          <cell r="C230" t="str">
            <v>Valpovo</v>
          </cell>
          <cell r="D230" t="str">
            <v>NAŠICE</v>
          </cell>
        </row>
        <row r="231">
          <cell r="A231" t="str">
            <v>OŠ kralja Tomislava, Našice</v>
          </cell>
          <cell r="B231">
            <v>298</v>
          </cell>
          <cell r="C231" t="str">
            <v>Valpovo</v>
          </cell>
          <cell r="D231" t="str">
            <v>Našice</v>
          </cell>
        </row>
        <row r="232">
          <cell r="A232" t="str">
            <v>Oš Popovac</v>
          </cell>
          <cell r="B232">
            <v>320</v>
          </cell>
          <cell r="C232" t="str">
            <v>Valpovo</v>
          </cell>
          <cell r="D232" t="str">
            <v>Popovac</v>
          </cell>
        </row>
        <row r="233">
          <cell r="A233" t="str">
            <v>OŠ Eugena Kvaternika</v>
          </cell>
          <cell r="B233">
            <v>2</v>
          </cell>
          <cell r="C233" t="str">
            <v>Velika Gorica</v>
          </cell>
          <cell r="D233" t="str">
            <v>Velika Gorica</v>
          </cell>
        </row>
        <row r="234">
          <cell r="A234" t="str">
            <v>OŠ Novo Čiče</v>
          </cell>
          <cell r="B234">
            <v>26</v>
          </cell>
          <cell r="C234" t="str">
            <v>Velika Gorica</v>
          </cell>
          <cell r="D234" t="str">
            <v>Novo Čiče</v>
          </cell>
        </row>
        <row r="235">
          <cell r="A235" t="str">
            <v>OŠ Slavko Kolar</v>
          </cell>
          <cell r="B235">
            <v>34</v>
          </cell>
          <cell r="C235" t="str">
            <v>Velika Gorica</v>
          </cell>
          <cell r="D235" t="str">
            <v>Kravarsko</v>
          </cell>
        </row>
        <row r="236">
          <cell r="A236" t="str">
            <v>OŠ Eugena Kumičića</v>
          </cell>
          <cell r="B236">
            <v>35</v>
          </cell>
          <cell r="C236" t="str">
            <v>Velika Gorica</v>
          </cell>
          <cell r="D236" t="str">
            <v>Velika Gorica</v>
          </cell>
        </row>
        <row r="237">
          <cell r="A237" t="str">
            <v>OŠ Vukovina</v>
          </cell>
          <cell r="B237">
            <v>64</v>
          </cell>
          <cell r="C237" t="str">
            <v>Velika Gorica</v>
          </cell>
          <cell r="D237" t="str">
            <v>Vukovina</v>
          </cell>
        </row>
        <row r="238">
          <cell r="A238" t="str">
            <v>OŠ Nikole Hribara</v>
          </cell>
          <cell r="B238">
            <v>157</v>
          </cell>
          <cell r="C238" t="str">
            <v>Velika Gorica</v>
          </cell>
          <cell r="D238" t="str">
            <v>Velika Gorica</v>
          </cell>
        </row>
        <row r="239">
          <cell r="A239" t="str">
            <v>OŠ a Sveta Klara</v>
          </cell>
          <cell r="B239">
            <v>242</v>
          </cell>
          <cell r="C239" t="str">
            <v>Velika Gorica</v>
          </cell>
          <cell r="D239" t="str">
            <v>Zagreb</v>
          </cell>
        </row>
        <row r="240">
          <cell r="A240" t="str">
            <v>Oš Pokupsko</v>
          </cell>
          <cell r="B240">
            <v>319</v>
          </cell>
          <cell r="C240" t="str">
            <v>Velika Gorica</v>
          </cell>
          <cell r="D240" t="str">
            <v>Pokupsko</v>
          </cell>
        </row>
        <row r="241">
          <cell r="A241" t="str">
            <v>OŠ Bartola Kašića, Vinkovci</v>
          </cell>
          <cell r="B241">
            <v>42</v>
          </cell>
          <cell r="C241" t="str">
            <v>Vinkovci</v>
          </cell>
          <cell r="D241" t="str">
            <v>Vinkovci</v>
          </cell>
        </row>
        <row r="242">
          <cell r="A242" t="str">
            <v>OŠ Nikole Tesle</v>
          </cell>
          <cell r="B242">
            <v>59</v>
          </cell>
          <cell r="C242" t="str">
            <v>Vinkovci</v>
          </cell>
          <cell r="D242" t="str">
            <v>Mirkovci</v>
          </cell>
        </row>
        <row r="243">
          <cell r="A243" t="str">
            <v>OŠ Josipa Kozarca</v>
          </cell>
          <cell r="B243">
            <v>126</v>
          </cell>
          <cell r="C243" t="str">
            <v>Vinkovci</v>
          </cell>
          <cell r="D243" t="str">
            <v>Vinkovci</v>
          </cell>
        </row>
        <row r="244">
          <cell r="A244" t="str">
            <v>Udruga Locus Vinkovci</v>
          </cell>
          <cell r="B244">
            <v>140</v>
          </cell>
          <cell r="C244" t="str">
            <v>Vinkovci</v>
          </cell>
          <cell r="D244" t="str">
            <v>Vinkovci</v>
          </cell>
        </row>
        <row r="245">
          <cell r="A245" t="str">
            <v>OŠ Josipa Lovretića</v>
          </cell>
          <cell r="B245">
            <v>145</v>
          </cell>
          <cell r="C245" t="str">
            <v>Vinkovci</v>
          </cell>
          <cell r="D245" t="str">
            <v>Otok</v>
          </cell>
        </row>
        <row r="246">
          <cell r="A246" t="str">
            <v>OŠ  Nazora Vinkovci</v>
          </cell>
          <cell r="B246">
            <v>243</v>
          </cell>
          <cell r="C246" t="str">
            <v>Vinkovci</v>
          </cell>
          <cell r="D246" t="str">
            <v>VINKOVCI</v>
          </cell>
        </row>
        <row r="247">
          <cell r="A247" t="str">
            <v>OŠ Ivana Gorana Kovačića Vinkovci</v>
          </cell>
          <cell r="B247">
            <v>286</v>
          </cell>
          <cell r="C247" t="str">
            <v>Vinkovci</v>
          </cell>
          <cell r="D247" t="str">
            <v>Vinkovci</v>
          </cell>
        </row>
        <row r="248">
          <cell r="A248" t="str">
            <v>OŠ Mate Lovraka Županja</v>
          </cell>
          <cell r="B248">
            <v>304</v>
          </cell>
          <cell r="C248" t="str">
            <v>Vinkovci</v>
          </cell>
          <cell r="D248" t="str">
            <v>Županja</v>
          </cell>
        </row>
        <row r="249">
          <cell r="A249" t="str">
            <v>OŠ Zrinskih Nuštar</v>
          </cell>
          <cell r="B249">
            <v>339</v>
          </cell>
          <cell r="C249" t="str">
            <v>Vinkovci</v>
          </cell>
          <cell r="D249" t="str">
            <v>Nuštar</v>
          </cell>
        </row>
        <row r="250">
          <cell r="A250" t="str">
            <v>Udruga "Grwireless"</v>
          </cell>
          <cell r="B250">
            <v>343</v>
          </cell>
          <cell r="C250" t="str">
            <v>Vinkovci</v>
          </cell>
          <cell r="D250" t="str">
            <v>Gradište</v>
          </cell>
        </row>
        <row r="251">
          <cell r="A251" t="str">
            <v>OŠ Antuna Bauera</v>
          </cell>
          <cell r="B251">
            <v>118</v>
          </cell>
          <cell r="C251" t="str">
            <v>Vukovar</v>
          </cell>
          <cell r="D251" t="str">
            <v>Vukovar</v>
          </cell>
        </row>
        <row r="252">
          <cell r="A252" t="str">
            <v>OŠ Stjepana Antolovića</v>
          </cell>
          <cell r="B252">
            <v>120</v>
          </cell>
          <cell r="C252" t="str">
            <v>Vinkovci</v>
          </cell>
          <cell r="D252" t="str">
            <v>Privlaka</v>
          </cell>
        </row>
        <row r="253">
          <cell r="A253" t="str">
            <v>OŠ Julija Benešića</v>
          </cell>
          <cell r="B253">
            <v>195</v>
          </cell>
          <cell r="C253" t="str">
            <v>Vukovar</v>
          </cell>
          <cell r="D253" t="str">
            <v>Ilok</v>
          </cell>
        </row>
        <row r="254">
          <cell r="A254" t="str">
            <v>OŠ  Antun Gustav Matoš Tovarnik</v>
          </cell>
          <cell r="B254">
            <v>238</v>
          </cell>
          <cell r="C254" t="str">
            <v>Vukovar</v>
          </cell>
          <cell r="D254" t="str">
            <v>Tovarnik</v>
          </cell>
        </row>
        <row r="255">
          <cell r="A255" t="str">
            <v>OŠ  Slakovci</v>
          </cell>
          <cell r="B255">
            <v>241</v>
          </cell>
          <cell r="C255" t="str">
            <v>Vukovar</v>
          </cell>
          <cell r="D255" t="str">
            <v>Slakovci</v>
          </cell>
        </row>
        <row r="256">
          <cell r="A256" t="str">
            <v>OŠ dr.Franjo Tuđman</v>
          </cell>
          <cell r="B256">
            <v>274</v>
          </cell>
          <cell r="C256" t="str">
            <v>Vukovar</v>
          </cell>
          <cell r="D256" t="str">
            <v>Šarengrad</v>
          </cell>
        </row>
        <row r="257">
          <cell r="A257" t="str">
            <v>OŠ Dragutina Tadijanovića, Vukovar</v>
          </cell>
          <cell r="B257">
            <v>276</v>
          </cell>
          <cell r="C257" t="str">
            <v>Vukovar</v>
          </cell>
          <cell r="D257" t="str">
            <v>Vukovar</v>
          </cell>
        </row>
        <row r="258">
          <cell r="A258" t="str">
            <v>OŠ Mitnica</v>
          </cell>
          <cell r="B258">
            <v>308</v>
          </cell>
          <cell r="C258" t="str">
            <v>Vukovar</v>
          </cell>
          <cell r="D258" t="str">
            <v>Vukovar</v>
          </cell>
        </row>
        <row r="259">
          <cell r="A259" t="str">
            <v>OŠ Nikole Andrića</v>
          </cell>
          <cell r="B259">
            <v>311</v>
          </cell>
          <cell r="C259" t="str">
            <v>Vukovar</v>
          </cell>
          <cell r="D259" t="str">
            <v>Vukovar</v>
          </cell>
        </row>
        <row r="260">
          <cell r="A260" t="str">
            <v>OŠ Tordinci</v>
          </cell>
          <cell r="B260">
            <v>330</v>
          </cell>
          <cell r="C260" t="str">
            <v>Vukovar</v>
          </cell>
          <cell r="D260" t="str">
            <v>Tordinci</v>
          </cell>
        </row>
        <row r="261">
          <cell r="A261" t="str">
            <v>Udruga: Mirovna grupa mladih Dunav</v>
          </cell>
          <cell r="B261">
            <v>359</v>
          </cell>
          <cell r="C261" t="str">
            <v>Vukovar</v>
          </cell>
          <cell r="D261" t="str">
            <v>Vukovar</v>
          </cell>
        </row>
        <row r="262">
          <cell r="A262" t="str">
            <v>OŠ Šime Budinića (KMT)</v>
          </cell>
          <cell r="B262">
            <v>24</v>
          </cell>
          <cell r="C262" t="str">
            <v>Zadar</v>
          </cell>
          <cell r="D262" t="str">
            <v>Zadar</v>
          </cell>
        </row>
        <row r="263">
          <cell r="A263" t="str">
            <v>OŠ Sveti Filip i Jakov</v>
          </cell>
          <cell r="B263">
            <v>77</v>
          </cell>
          <cell r="C263" t="str">
            <v>Zadar</v>
          </cell>
          <cell r="D263" t="str">
            <v>Sveti Filip i Jakov</v>
          </cell>
        </row>
        <row r="264">
          <cell r="A264" t="str">
            <v>OŠ Petar Zoranić</v>
          </cell>
          <cell r="B264">
            <v>82</v>
          </cell>
          <cell r="C264" t="str">
            <v>Zadar</v>
          </cell>
          <cell r="D264" t="str">
            <v>Nin</v>
          </cell>
        </row>
        <row r="265">
          <cell r="A265" t="str">
            <v>OŠ Zadarski otoci</v>
          </cell>
          <cell r="B265">
            <v>88</v>
          </cell>
          <cell r="C265" t="str">
            <v>Zadar</v>
          </cell>
          <cell r="D265" t="str">
            <v>Zadar</v>
          </cell>
        </row>
        <row r="266">
          <cell r="A266" t="str">
            <v>OŠ Dr. Franje Tuđmana Lički Osik</v>
          </cell>
          <cell r="B266">
            <v>133</v>
          </cell>
          <cell r="C266" t="str">
            <v>Zadar</v>
          </cell>
          <cell r="D266" t="str">
            <v>Lički Osik</v>
          </cell>
        </row>
        <row r="267">
          <cell r="A267" t="str">
            <v>OŠ Vladimira Nazora</v>
          </cell>
          <cell r="B267">
            <v>161</v>
          </cell>
          <cell r="C267" t="str">
            <v>Zadar</v>
          </cell>
          <cell r="D267" t="str">
            <v>Škabrnja</v>
          </cell>
        </row>
        <row r="268">
          <cell r="A268" t="str">
            <v>OŠ Šimuna Kožičića Benje</v>
          </cell>
          <cell r="B268">
            <v>179</v>
          </cell>
          <cell r="C268" t="str">
            <v>Zadar</v>
          </cell>
          <cell r="D268" t="str">
            <v>Zadar</v>
          </cell>
        </row>
        <row r="269">
          <cell r="A269" t="str">
            <v>Društvo informatičara Zadar</v>
          </cell>
          <cell r="B269">
            <v>180</v>
          </cell>
          <cell r="C269" t="str">
            <v>Zadar</v>
          </cell>
          <cell r="D269" t="str">
            <v>Zadar</v>
          </cell>
        </row>
        <row r="270">
          <cell r="A270" t="str">
            <v xml:space="preserve">CB radio klub Donat </v>
          </cell>
          <cell r="B270">
            <v>181</v>
          </cell>
          <cell r="C270" t="str">
            <v>Zadar</v>
          </cell>
          <cell r="D270" t="str">
            <v>Zadar</v>
          </cell>
        </row>
        <row r="271">
          <cell r="A271" t="str">
            <v>OŠ Petra Preradovića, Zadar</v>
          </cell>
          <cell r="B271">
            <v>207</v>
          </cell>
          <cell r="C271" t="str">
            <v>Zadar</v>
          </cell>
          <cell r="D271" t="str">
            <v>Zadar</v>
          </cell>
        </row>
        <row r="272">
          <cell r="A272" t="str">
            <v>oš braće Radić Pridraga</v>
          </cell>
          <cell r="B272">
            <v>263</v>
          </cell>
          <cell r="C272" t="str">
            <v>Zadar</v>
          </cell>
          <cell r="D272" t="str">
            <v>Pridraga</v>
          </cell>
        </row>
        <row r="273">
          <cell r="A273" t="str">
            <v>OŠ Krune Krstića</v>
          </cell>
          <cell r="B273">
            <v>299</v>
          </cell>
          <cell r="C273" t="str">
            <v>Zadar</v>
          </cell>
          <cell r="D273" t="str">
            <v>Zadar</v>
          </cell>
        </row>
        <row r="274">
          <cell r="A274" t="str">
            <v>OŠ Obrovac</v>
          </cell>
          <cell r="B274">
            <v>312</v>
          </cell>
          <cell r="C274" t="str">
            <v>Zadar</v>
          </cell>
          <cell r="D274" t="str">
            <v>Obrovac</v>
          </cell>
        </row>
        <row r="275">
          <cell r="A275" t="str">
            <v>OŠ. Stjepana Radića Bibinje</v>
          </cell>
          <cell r="B275">
            <v>341</v>
          </cell>
          <cell r="C275" t="str">
            <v>Zadar</v>
          </cell>
          <cell r="D275" t="str">
            <v>Bibinje</v>
          </cell>
        </row>
        <row r="276">
          <cell r="A276" t="str">
            <v>OŠ Bedenica</v>
          </cell>
          <cell r="B276">
            <v>25</v>
          </cell>
          <cell r="C276" t="str">
            <v>Zagorje 1</v>
          </cell>
          <cell r="D276" t="str">
            <v>Bedenica</v>
          </cell>
        </row>
        <row r="277">
          <cell r="A277" t="str">
            <v>OŠ Mače</v>
          </cell>
          <cell r="B277">
            <v>80</v>
          </cell>
          <cell r="C277" t="str">
            <v>Zagorje 1</v>
          </cell>
          <cell r="D277" t="str">
            <v>Mače</v>
          </cell>
        </row>
        <row r="278">
          <cell r="A278" t="str">
            <v>OŠ Vladimir Nazor, Budinščina</v>
          </cell>
          <cell r="B278">
            <v>87</v>
          </cell>
          <cell r="C278" t="str">
            <v>Zagorje 1</v>
          </cell>
          <cell r="D278" t="str">
            <v>Budinščina</v>
          </cell>
        </row>
        <row r="279">
          <cell r="A279" t="str">
            <v>OŠ Franje Horvata Kiša</v>
          </cell>
          <cell r="B279">
            <v>174</v>
          </cell>
          <cell r="C279" t="str">
            <v>Zagorje 1</v>
          </cell>
          <cell r="D279" t="str">
            <v>Lobor</v>
          </cell>
        </row>
        <row r="280">
          <cell r="A280" t="str">
            <v>OŠ Belec</v>
          </cell>
          <cell r="B280">
            <v>182</v>
          </cell>
          <cell r="C280" t="str">
            <v>Zagorje 1</v>
          </cell>
          <cell r="D280" t="str">
            <v>Belec</v>
          </cell>
        </row>
        <row r="281">
          <cell r="A281" t="str">
            <v>OŠ Konjščina</v>
          </cell>
          <cell r="B281">
            <v>218</v>
          </cell>
          <cell r="C281" t="str">
            <v>Zagorje 1</v>
          </cell>
          <cell r="D281" t="str">
            <v>Konjščina</v>
          </cell>
        </row>
        <row r="282">
          <cell r="A282" t="str">
            <v>OŠ Beletinec</v>
          </cell>
          <cell r="B282">
            <v>259</v>
          </cell>
          <cell r="C282" t="str">
            <v>Zagorje 1</v>
          </cell>
          <cell r="D282" t="str">
            <v>Sveti Ilija</v>
          </cell>
        </row>
        <row r="283">
          <cell r="A283" t="str">
            <v>OŠ Podrute</v>
          </cell>
          <cell r="B283">
            <v>317</v>
          </cell>
          <cell r="C283" t="str">
            <v>Zagorje 1</v>
          </cell>
          <cell r="D283" t="str">
            <v>Novi Marof</v>
          </cell>
        </row>
        <row r="284">
          <cell r="A284" t="str">
            <v>OŠ Visoko</v>
          </cell>
          <cell r="B284">
            <v>333</v>
          </cell>
          <cell r="C284" t="str">
            <v>Zagorje 1</v>
          </cell>
          <cell r="D284" t="str">
            <v>Visoko</v>
          </cell>
        </row>
        <row r="285">
          <cell r="A285" t="str">
            <v>OŠ Zlatar Bistrica</v>
          </cell>
          <cell r="B285">
            <v>338</v>
          </cell>
          <cell r="C285" t="str">
            <v>Zagorje 1</v>
          </cell>
          <cell r="D285" t="str">
            <v>Zlatar Bistrica</v>
          </cell>
        </row>
        <row r="286">
          <cell r="A286" t="str">
            <v>OŠ Josipa Broza</v>
          </cell>
          <cell r="B286">
            <v>7</v>
          </cell>
          <cell r="C286" t="str">
            <v>Zagorje 2</v>
          </cell>
          <cell r="D286" t="str">
            <v>Kumrovec</v>
          </cell>
        </row>
        <row r="287">
          <cell r="A287" t="str">
            <v>OŠ Franjo Sert</v>
          </cell>
          <cell r="B287">
            <v>19</v>
          </cell>
          <cell r="C287" t="str">
            <v>Zagorje 2</v>
          </cell>
          <cell r="D287" t="str">
            <v>Bednja</v>
          </cell>
        </row>
        <row r="288">
          <cell r="A288" t="str">
            <v>FFVAL (Foto-film-video amateri Luke)</v>
          </cell>
          <cell r="B288">
            <v>47</v>
          </cell>
          <cell r="C288" t="str">
            <v>Zagorje 2</v>
          </cell>
          <cell r="D288" t="str">
            <v>Luka</v>
          </cell>
        </row>
        <row r="289">
          <cell r="A289" t="str">
            <v xml:space="preserve">OŠ Stjepana Radića </v>
          </cell>
          <cell r="B289">
            <v>68</v>
          </cell>
          <cell r="C289" t="str">
            <v>Zagorje 2</v>
          </cell>
          <cell r="D289" t="str">
            <v>Brestovec Orehovički</v>
          </cell>
        </row>
        <row r="290">
          <cell r="A290" t="str">
            <v>OŠ Stubičke Toplice</v>
          </cell>
          <cell r="B290">
            <v>74</v>
          </cell>
          <cell r="C290" t="str">
            <v>Zagorje 2</v>
          </cell>
          <cell r="D290" t="str">
            <v>Stubičke Toplice</v>
          </cell>
        </row>
        <row r="291">
          <cell r="A291" t="str">
            <v>OŠ Matije Gupca</v>
          </cell>
          <cell r="B291">
            <v>81</v>
          </cell>
          <cell r="C291" t="str">
            <v>Zagorje 2</v>
          </cell>
          <cell r="D291" t="str">
            <v>Gornja Stubica</v>
          </cell>
        </row>
        <row r="292">
          <cell r="A292" t="str">
            <v>OŠ Janka Leskovara</v>
          </cell>
          <cell r="B292">
            <v>90</v>
          </cell>
          <cell r="C292" t="str">
            <v>Zagorje 2</v>
          </cell>
          <cell r="D292" t="str">
            <v>Pregrada</v>
          </cell>
        </row>
        <row r="293">
          <cell r="A293" t="str">
            <v>OŠ  Donja Stubica</v>
          </cell>
          <cell r="B293">
            <v>239</v>
          </cell>
          <cell r="C293" t="str">
            <v>Zagorje 2</v>
          </cell>
          <cell r="D293" t="str">
            <v>Donja Stubica</v>
          </cell>
        </row>
        <row r="294">
          <cell r="A294" t="str">
            <v>OŠ "Ljudevit Gaj " Krapina</v>
          </cell>
          <cell r="B294">
            <v>246</v>
          </cell>
          <cell r="C294" t="str">
            <v>Zagorje 2</v>
          </cell>
          <cell r="D294" t="str">
            <v>Krapina</v>
          </cell>
        </row>
        <row r="295">
          <cell r="A295" t="str">
            <v>OŠ Ante Starčevića Lepoglava</v>
          </cell>
          <cell r="B295">
            <v>252</v>
          </cell>
          <cell r="C295" t="str">
            <v>Zagorje 2</v>
          </cell>
          <cell r="D295" t="str">
            <v>Lepoglava</v>
          </cell>
        </row>
        <row r="296">
          <cell r="A296" t="str">
            <v>OŠ Augusta Cesarca, Krapina</v>
          </cell>
          <cell r="B296">
            <v>257</v>
          </cell>
          <cell r="C296" t="str">
            <v>Zagorje 2</v>
          </cell>
          <cell r="D296" t="str">
            <v>Krapina</v>
          </cell>
        </row>
        <row r="297">
          <cell r="A297" t="str">
            <v>OŠ Bistra</v>
          </cell>
          <cell r="B297">
            <v>260</v>
          </cell>
          <cell r="C297" t="str">
            <v>Zagorje 2</v>
          </cell>
          <cell r="D297" t="str">
            <v>Poljanica Bistranska</v>
          </cell>
        </row>
        <row r="298">
          <cell r="A298" t="str">
            <v>OŠ Viktora Kovačića Hum na Sutli</v>
          </cell>
          <cell r="B298">
            <v>332</v>
          </cell>
          <cell r="C298" t="str">
            <v>Zagorje 2</v>
          </cell>
          <cell r="D298" t="str">
            <v>Hum na Sutli</v>
          </cell>
        </row>
        <row r="299">
          <cell r="A299" t="str">
            <v>Udruga Zagoski informatičko-robotički klub Sveti Križ Začretje</v>
          </cell>
          <cell r="B299">
            <v>355</v>
          </cell>
          <cell r="C299" t="str">
            <v>Zagorje 2</v>
          </cell>
          <cell r="D299" t="str">
            <v>Sveti Križ Začretje</v>
          </cell>
        </row>
        <row r="300">
          <cell r="A300" t="str">
            <v>OŠ Vukomerec</v>
          </cell>
          <cell r="B300">
            <v>51</v>
          </cell>
          <cell r="C300" t="str">
            <v>Zagreb 1</v>
          </cell>
          <cell r="D300" t="str">
            <v>Zagreb</v>
          </cell>
        </row>
        <row r="301">
          <cell r="A301" t="str">
            <v>OŠ Vjenceslava Novaka</v>
          </cell>
          <cell r="B301">
            <v>58</v>
          </cell>
          <cell r="C301" t="str">
            <v>Zagreb 1</v>
          </cell>
          <cell r="D301" t="str">
            <v>Zagreb</v>
          </cell>
        </row>
        <row r="302">
          <cell r="A302" t="str">
            <v>OŠ Dobriše Cesarića</v>
          </cell>
          <cell r="B302">
            <v>78</v>
          </cell>
          <cell r="C302" t="str">
            <v>Zagreb 1</v>
          </cell>
          <cell r="D302" t="str">
            <v>Zagreb</v>
          </cell>
        </row>
        <row r="303">
          <cell r="A303" t="str">
            <v>OŠ Silvija Strahimira Kranjčevića</v>
          </cell>
          <cell r="B303">
            <v>96</v>
          </cell>
          <cell r="C303" t="str">
            <v>Zagreb 1</v>
          </cell>
          <cell r="D303" t="str">
            <v>Zagreb</v>
          </cell>
        </row>
        <row r="304">
          <cell r="A304" t="str">
            <v>OŠ August Harambašić</v>
          </cell>
          <cell r="B304">
            <v>97</v>
          </cell>
          <cell r="C304" t="str">
            <v>Zagreb 1</v>
          </cell>
          <cell r="D304" t="str">
            <v>Zagreb</v>
          </cell>
        </row>
        <row r="305">
          <cell r="A305" t="str">
            <v>OŠ Remete</v>
          </cell>
          <cell r="B305">
            <v>125</v>
          </cell>
          <cell r="C305" t="str">
            <v>Zagreb 1</v>
          </cell>
          <cell r="D305" t="str">
            <v>Zagreb</v>
          </cell>
        </row>
        <row r="306">
          <cell r="A306" t="str">
            <v>OŠ Marije Jurić Zagorke</v>
          </cell>
          <cell r="B306">
            <v>134</v>
          </cell>
          <cell r="C306" t="str">
            <v>Zagreb 1</v>
          </cell>
          <cell r="D306" t="str">
            <v>Zagreb</v>
          </cell>
        </row>
        <row r="307">
          <cell r="A307" t="str">
            <v>Prva katolička osnovna škola u Gradu Zagrebu</v>
          </cell>
          <cell r="B307">
            <v>164</v>
          </cell>
          <cell r="C307" t="str">
            <v>Zagreb 1</v>
          </cell>
          <cell r="D307" t="str">
            <v>Zagreb</v>
          </cell>
        </row>
        <row r="308">
          <cell r="A308" t="str">
            <v>OŠ Antuna Gustava Matoša, Zagreb</v>
          </cell>
          <cell r="B308">
            <v>254</v>
          </cell>
          <cell r="C308" t="str">
            <v>Zagreb 1</v>
          </cell>
          <cell r="D308" t="str">
            <v>Zagreb</v>
          </cell>
        </row>
        <row r="309">
          <cell r="A309" t="str">
            <v xml:space="preserve">OŠ Augusta Cesarca </v>
          </cell>
          <cell r="B309">
            <v>256</v>
          </cell>
          <cell r="C309" t="str">
            <v>Zagreb 1</v>
          </cell>
          <cell r="D309" t="str">
            <v>Zagreb</v>
          </cell>
        </row>
        <row r="310">
          <cell r="A310" t="str">
            <v xml:space="preserve">OŠ Granešina </v>
          </cell>
          <cell r="B310">
            <v>283</v>
          </cell>
          <cell r="C310" t="str">
            <v>Zagreb 1</v>
          </cell>
          <cell r="D310" t="str">
            <v xml:space="preserve">Zagreb-Dubrava </v>
          </cell>
        </row>
        <row r="311">
          <cell r="A311" t="str">
            <v>OŠ Petra Preradovića, Zagreb</v>
          </cell>
          <cell r="B311">
            <v>315</v>
          </cell>
          <cell r="C311" t="str">
            <v>Zagreb 1</v>
          </cell>
          <cell r="D311" t="str">
            <v>Zagreb</v>
          </cell>
        </row>
        <row r="312">
          <cell r="A312" t="str">
            <v>OŠ Retkovec</v>
          </cell>
          <cell r="B312">
            <v>321</v>
          </cell>
          <cell r="C312" t="str">
            <v>Zagreb 1</v>
          </cell>
          <cell r="D312" t="str">
            <v>Zagreb</v>
          </cell>
        </row>
        <row r="313">
          <cell r="A313" t="str">
            <v>Međunarodna osnovna škola Vedri obzori</v>
          </cell>
          <cell r="B313">
            <v>21</v>
          </cell>
          <cell r="C313" t="str">
            <v>Zagreb 2</v>
          </cell>
          <cell r="D313" t="str">
            <v>Zagreb</v>
          </cell>
        </row>
        <row r="314">
          <cell r="A314" t="str">
            <v>OŠ Ivana Gundulića</v>
          </cell>
          <cell r="B314">
            <v>53</v>
          </cell>
          <cell r="C314" t="str">
            <v>Zagreb 2</v>
          </cell>
          <cell r="D314" t="str">
            <v>Zagreb</v>
          </cell>
        </row>
        <row r="315">
          <cell r="A315" t="str">
            <v>OŠ Pantovčak</v>
          </cell>
          <cell r="B315">
            <v>67</v>
          </cell>
          <cell r="C315" t="str">
            <v>Zagreb 2</v>
          </cell>
          <cell r="D315" t="str">
            <v>Zagreb</v>
          </cell>
        </row>
        <row r="316">
          <cell r="A316" t="str">
            <v>Udruga za darovitost DAR</v>
          </cell>
          <cell r="B316">
            <v>69</v>
          </cell>
          <cell r="C316" t="str">
            <v>Zagreb 2</v>
          </cell>
          <cell r="D316" t="str">
            <v>Zagreb</v>
          </cell>
        </row>
        <row r="317">
          <cell r="A317" t="str">
            <v>OŠ Ivana Cankara</v>
          </cell>
          <cell r="B317">
            <v>130</v>
          </cell>
          <cell r="C317" t="str">
            <v>Zagreb 2</v>
          </cell>
          <cell r="D317" t="str">
            <v>Zagreb</v>
          </cell>
        </row>
        <row r="318">
          <cell r="A318" t="str">
            <v>Udruga Korak do znanosti</v>
          </cell>
          <cell r="B318">
            <v>131</v>
          </cell>
          <cell r="C318" t="str">
            <v>Zagreb 2</v>
          </cell>
          <cell r="D318" t="str">
            <v>Zagreb</v>
          </cell>
        </row>
        <row r="319">
          <cell r="A319" t="str">
            <v>OŠ Dr. Ivan Merz</v>
          </cell>
          <cell r="B319">
            <v>132</v>
          </cell>
          <cell r="C319" t="str">
            <v>Zagreb 2</v>
          </cell>
          <cell r="D319" t="str">
            <v>Zagreb</v>
          </cell>
        </row>
        <row r="320">
          <cell r="A320" t="str">
            <v>OŠ Šestine</v>
          </cell>
          <cell r="B320">
            <v>142</v>
          </cell>
          <cell r="C320" t="str">
            <v>Zagreb 2</v>
          </cell>
          <cell r="D320" t="str">
            <v>Zagreb</v>
          </cell>
        </row>
        <row r="321">
          <cell r="A321" t="str">
            <v>OŠ Izidora Kršnjavog</v>
          </cell>
          <cell r="B321">
            <v>150</v>
          </cell>
          <cell r="C321" t="str">
            <v>Zagreb 2</v>
          </cell>
          <cell r="D321" t="str">
            <v>Zagreb</v>
          </cell>
        </row>
        <row r="322">
          <cell r="A322" t="str">
            <v>OŠ Gračani</v>
          </cell>
          <cell r="B322">
            <v>197</v>
          </cell>
          <cell r="C322" t="str">
            <v>Zagreb 2</v>
          </cell>
          <cell r="D322" t="str">
            <v>Zagreb</v>
          </cell>
        </row>
        <row r="323">
          <cell r="A323" t="str">
            <v>OŠ Augusta Šenoe</v>
          </cell>
          <cell r="B323">
            <v>258</v>
          </cell>
          <cell r="C323" t="str">
            <v>Zagreb 2</v>
          </cell>
          <cell r="D323" t="str">
            <v>Zagreb</v>
          </cell>
        </row>
        <row r="324">
          <cell r="A324" t="str">
            <v>Udruga CeDePe Zagreb</v>
          </cell>
          <cell r="B324">
            <v>345</v>
          </cell>
          <cell r="C324" t="str">
            <v>Zagreb 2</v>
          </cell>
          <cell r="D324" t="str">
            <v>Zagreb</v>
          </cell>
        </row>
        <row r="325">
          <cell r="A325" t="str">
            <v>OŠ Miroslava Krleže</v>
          </cell>
          <cell r="B325">
            <v>361</v>
          </cell>
          <cell r="C325" t="str">
            <v>Zagreb 2</v>
          </cell>
          <cell r="D325" t="str">
            <v>Zagreb</v>
          </cell>
        </row>
        <row r="326">
          <cell r="A326" t="str">
            <v>OŠ Matije Gupca</v>
          </cell>
          <cell r="B326">
            <v>1</v>
          </cell>
          <cell r="C326" t="str">
            <v>Zagreb 3</v>
          </cell>
          <cell r="D326" t="str">
            <v>Zagreb</v>
          </cell>
        </row>
        <row r="327">
          <cell r="A327" t="str">
            <v>OŠ Julija Klovića</v>
          </cell>
          <cell r="B327">
            <v>20</v>
          </cell>
          <cell r="C327" t="str">
            <v>Zagreb 3</v>
          </cell>
          <cell r="D327" t="str">
            <v>Zagreb</v>
          </cell>
        </row>
        <row r="328">
          <cell r="A328" t="str">
            <v>OŠ Gustava Krkleca</v>
          </cell>
          <cell r="B328">
            <v>29</v>
          </cell>
          <cell r="C328" t="str">
            <v>Zagreb 3</v>
          </cell>
          <cell r="D328" t="str">
            <v>Zagreb</v>
          </cell>
        </row>
        <row r="329">
          <cell r="A329" t="str">
            <v>OŠ Horvati</v>
          </cell>
          <cell r="B329">
            <v>41</v>
          </cell>
          <cell r="C329" t="str">
            <v>Zagreb 3</v>
          </cell>
          <cell r="D329" t="str">
            <v>Zagreb</v>
          </cell>
        </row>
        <row r="330">
          <cell r="A330" t="str">
            <v>OŠ Grigora Viteza</v>
          </cell>
          <cell r="B330">
            <v>63</v>
          </cell>
          <cell r="C330" t="str">
            <v>Zagreb 3</v>
          </cell>
          <cell r="D330" t="str">
            <v>Zagreb</v>
          </cell>
        </row>
        <row r="331">
          <cell r="A331" t="str">
            <v>OŠ Trnsko</v>
          </cell>
          <cell r="B331">
            <v>86</v>
          </cell>
          <cell r="C331" t="str">
            <v>Zagreb 3</v>
          </cell>
          <cell r="D331" t="str">
            <v>Zagreb</v>
          </cell>
        </row>
        <row r="332">
          <cell r="A332" t="str">
            <v>OŠ Kajzerica</v>
          </cell>
          <cell r="B332">
            <v>105</v>
          </cell>
          <cell r="C332" t="str">
            <v>Zagreb 3</v>
          </cell>
          <cell r="D332" t="str">
            <v>Zagreb</v>
          </cell>
        </row>
        <row r="333">
          <cell r="A333" t="str">
            <v>OŠ Tina Ujevića</v>
          </cell>
          <cell r="B333">
            <v>198</v>
          </cell>
          <cell r="C333" t="str">
            <v>Zagreb 3</v>
          </cell>
          <cell r="D333" t="str">
            <v>Zagreb</v>
          </cell>
        </row>
        <row r="334">
          <cell r="A334" t="str">
            <v>OŠ Savski Gaj</v>
          </cell>
          <cell r="B334">
            <v>209</v>
          </cell>
          <cell r="C334" t="str">
            <v>Zagreb 3</v>
          </cell>
          <cell r="D334" t="str">
            <v>Zagreb</v>
          </cell>
        </row>
        <row r="335">
          <cell r="A335" t="str">
            <v>Društvo pedagoga tehničke kulture Zagreba</v>
          </cell>
          <cell r="B335">
            <v>221</v>
          </cell>
          <cell r="C335" t="str">
            <v>Zagreb 3</v>
          </cell>
          <cell r="D335" t="str">
            <v>Zagreb</v>
          </cell>
        </row>
        <row r="336">
          <cell r="A336" t="str">
            <v>I. OŠ Dugave</v>
          </cell>
          <cell r="B336">
            <v>227</v>
          </cell>
          <cell r="C336" t="str">
            <v>Zagreb 3</v>
          </cell>
          <cell r="D336" t="str">
            <v>Zagreb, Dugave</v>
          </cell>
        </row>
        <row r="337">
          <cell r="A337" t="str">
            <v>OŠ Frana Galovića</v>
          </cell>
          <cell r="B337">
            <v>240</v>
          </cell>
          <cell r="C337" t="str">
            <v>Zagreb 3</v>
          </cell>
          <cell r="D337" t="str">
            <v>N. Zagreb, Dugave</v>
          </cell>
        </row>
        <row r="338">
          <cell r="A338" t="str">
            <v>OŠ  Zapruđe</v>
          </cell>
          <cell r="B338">
            <v>244</v>
          </cell>
          <cell r="C338" t="str">
            <v>Zagreb 3</v>
          </cell>
          <cell r="D338" t="str">
            <v>Zagreb</v>
          </cell>
        </row>
        <row r="339">
          <cell r="A339" t="str">
            <v>Oš Borovje</v>
          </cell>
          <cell r="B339">
            <v>262</v>
          </cell>
          <cell r="C339" t="str">
            <v>Zagreb 3</v>
          </cell>
          <cell r="D339" t="str">
            <v>Zagreb</v>
          </cell>
        </row>
        <row r="340">
          <cell r="A340" t="str">
            <v>OŠ Cvjetno naselje</v>
          </cell>
          <cell r="B340">
            <v>265</v>
          </cell>
          <cell r="C340" t="str">
            <v>Zagreb 3</v>
          </cell>
          <cell r="D340" t="str">
            <v>Zagreb</v>
          </cell>
        </row>
        <row r="341">
          <cell r="A341" t="str">
            <v>OŠ Davorina Trstenjaka</v>
          </cell>
          <cell r="B341">
            <v>266</v>
          </cell>
          <cell r="C341" t="str">
            <v>Zagreb 3</v>
          </cell>
          <cell r="D341" t="str">
            <v>Zagreb</v>
          </cell>
        </row>
        <row r="342">
          <cell r="A342" t="str">
            <v>OŠ Vrbani</v>
          </cell>
          <cell r="B342">
            <v>54</v>
          </cell>
          <cell r="C342" t="str">
            <v>Zagreb 4</v>
          </cell>
          <cell r="D342" t="str">
            <v>Zagreb</v>
          </cell>
        </row>
        <row r="343">
          <cell r="A343" t="str">
            <v>OŠ Bartola Kašića</v>
          </cell>
          <cell r="B343">
            <v>60</v>
          </cell>
          <cell r="C343" t="str">
            <v>Zagreb 4</v>
          </cell>
          <cell r="D343" t="str">
            <v>Zagreb</v>
          </cell>
        </row>
        <row r="344">
          <cell r="A344" t="str">
            <v>OŠ Prečko</v>
          </cell>
          <cell r="B344">
            <v>101</v>
          </cell>
          <cell r="C344" t="str">
            <v>Zagreb 4</v>
          </cell>
          <cell r="D344" t="str">
            <v>Zagreb</v>
          </cell>
        </row>
        <row r="345">
          <cell r="A345" t="str">
            <v>OŠ bana Josipa Jelačića</v>
          </cell>
          <cell r="B345">
            <v>128</v>
          </cell>
          <cell r="C345" t="str">
            <v>Zagreb 4</v>
          </cell>
          <cell r="D345" t="str">
            <v>Zagreb</v>
          </cell>
        </row>
        <row r="346">
          <cell r="A346" t="str">
            <v>Udruga Neki novi klinci</v>
          </cell>
          <cell r="B346">
            <v>169</v>
          </cell>
          <cell r="C346" t="str">
            <v>Zagreb 4</v>
          </cell>
          <cell r="D346" t="str">
            <v>Zagreb</v>
          </cell>
        </row>
        <row r="347">
          <cell r="A347" t="str">
            <v>OŠ Dragutina Domjanića</v>
          </cell>
          <cell r="B347">
            <v>190</v>
          </cell>
          <cell r="C347" t="str">
            <v>Zagreb 4</v>
          </cell>
          <cell r="D347" t="str">
            <v>Zagreb</v>
          </cell>
        </row>
        <row r="348">
          <cell r="A348" t="str">
            <v>OŠ Dragutina Tadijanovića</v>
          </cell>
          <cell r="B348">
            <v>202</v>
          </cell>
          <cell r="C348" t="str">
            <v>Zagreb 4</v>
          </cell>
          <cell r="D348" t="str">
            <v>Zagreb</v>
          </cell>
        </row>
        <row r="349">
          <cell r="A349" t="str">
            <v>OŠ Otona Ivekovića</v>
          </cell>
          <cell r="B349">
            <v>208</v>
          </cell>
          <cell r="C349" t="str">
            <v>Zagreb 4</v>
          </cell>
          <cell r="D349" t="str">
            <v>Zagreb</v>
          </cell>
        </row>
        <row r="350">
          <cell r="A350" t="str">
            <v>OŠ dr. Vinka Žganca</v>
          </cell>
          <cell r="B350">
            <v>272</v>
          </cell>
          <cell r="C350" t="str">
            <v>Zagreb 4</v>
          </cell>
          <cell r="D350" t="str">
            <v>Zagreb</v>
          </cell>
        </row>
        <row r="351">
          <cell r="A351" t="str">
            <v>OŠ Gornje Vrapče</v>
          </cell>
          <cell r="B351">
            <v>282</v>
          </cell>
          <cell r="C351" t="str">
            <v>Zagreb 4</v>
          </cell>
          <cell r="D351" t="str">
            <v>Zagreb</v>
          </cell>
        </row>
        <row r="352">
          <cell r="A352" t="str">
            <v>OŠ Ljubljanica</v>
          </cell>
          <cell r="B352">
            <v>300</v>
          </cell>
          <cell r="C352" t="str">
            <v>Zagreb 4</v>
          </cell>
          <cell r="D352" t="str">
            <v>Zagreb</v>
          </cell>
        </row>
        <row r="353">
          <cell r="A353" t="str">
            <v>OŠ Nikola Tesla</v>
          </cell>
          <cell r="B353">
            <v>310</v>
          </cell>
          <cell r="C353" t="str">
            <v>Zagreb 4</v>
          </cell>
          <cell r="D353" t="str">
            <v>Zagreb</v>
          </cell>
        </row>
        <row r="354">
          <cell r="A354" t="str">
            <v>OŠ Stenjevec</v>
          </cell>
          <cell r="B354">
            <v>325</v>
          </cell>
          <cell r="C354" t="str">
            <v>Zagreb 4</v>
          </cell>
          <cell r="D354" t="str">
            <v>Zagreb</v>
          </cell>
        </row>
        <row r="355">
          <cell r="A355" t="str">
            <v>Salezijanska osnovna škola</v>
          </cell>
          <cell r="B355">
            <v>342</v>
          </cell>
          <cell r="C355" t="str">
            <v>Zagreb 4</v>
          </cell>
          <cell r="D355" t="str">
            <v>Zagreb</v>
          </cell>
        </row>
        <row r="356">
          <cell r="A356" t="str">
            <v>Udruga KUD CROATIA</v>
          </cell>
          <cell r="B356">
            <v>349</v>
          </cell>
          <cell r="C356" t="str">
            <v>Zagreb 4</v>
          </cell>
          <cell r="D356" t="str">
            <v>Zagreb</v>
          </cell>
        </row>
        <row r="357">
          <cell r="A357" t="str">
            <v>OŠ Pavao Belas</v>
          </cell>
          <cell r="B357">
            <v>38</v>
          </cell>
          <cell r="C357" t="str">
            <v>Zaprešić</v>
          </cell>
          <cell r="D357" t="str">
            <v>Brdovec</v>
          </cell>
        </row>
        <row r="358">
          <cell r="A358" t="str">
            <v>OŠ Kupljenovo, PŠ Hruševec Kupljenski</v>
          </cell>
          <cell r="B358">
            <v>151</v>
          </cell>
          <cell r="C358" t="str">
            <v>Zaprešić</v>
          </cell>
          <cell r="D358" t="str">
            <v>Kupljenovo</v>
          </cell>
        </row>
        <row r="359">
          <cell r="A359" t="str">
            <v>OŠ Sveta Nedelja</v>
          </cell>
          <cell r="B359">
            <v>165</v>
          </cell>
          <cell r="C359" t="str">
            <v>Zaprešić</v>
          </cell>
          <cell r="D359" t="str">
            <v>Sveta Nedelja</v>
          </cell>
        </row>
        <row r="360">
          <cell r="A360" t="str">
            <v>OŠ Milana Langa</v>
          </cell>
          <cell r="B360">
            <v>184</v>
          </cell>
          <cell r="C360" t="str">
            <v>Zaprešić</v>
          </cell>
          <cell r="D360" t="str">
            <v>Bregana</v>
          </cell>
        </row>
        <row r="361">
          <cell r="A361" t="str">
            <v>Društvo pedagoga tehničke kulture i informatike Samobor</v>
          </cell>
          <cell r="B361">
            <v>185</v>
          </cell>
          <cell r="C361" t="str">
            <v>Zaprešić</v>
          </cell>
          <cell r="D361" t="str">
            <v>Samobor</v>
          </cell>
        </row>
        <row r="362">
          <cell r="A362" t="str">
            <v>OŠ Antun Augustinčić, Zaprešić</v>
          </cell>
          <cell r="B362">
            <v>253</v>
          </cell>
          <cell r="C362" t="str">
            <v>Zaprešić</v>
          </cell>
          <cell r="D362" t="str">
            <v>Zaprešić</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vimeo.com/190290446" TargetMode="External"/><Relationship Id="rId299" Type="http://schemas.openxmlformats.org/officeDocument/2006/relationships/hyperlink" Target="https://vimeo.com/190434091" TargetMode="External"/><Relationship Id="rId21" Type="http://schemas.openxmlformats.org/officeDocument/2006/relationships/hyperlink" Target="https://vimeo.com/188834284" TargetMode="External"/><Relationship Id="rId63" Type="http://schemas.openxmlformats.org/officeDocument/2006/relationships/hyperlink" Target="https://vimeo.com/190249523" TargetMode="External"/><Relationship Id="rId159" Type="http://schemas.openxmlformats.org/officeDocument/2006/relationships/hyperlink" Target="https://vimeo.com/190167467" TargetMode="External"/><Relationship Id="rId324" Type="http://schemas.openxmlformats.org/officeDocument/2006/relationships/hyperlink" Target="https://vimeo.com/190179258" TargetMode="External"/><Relationship Id="rId366" Type="http://schemas.openxmlformats.org/officeDocument/2006/relationships/hyperlink" Target="https://vimeo.com/groups/414712/videos/190378404" TargetMode="External"/><Relationship Id="rId531" Type="http://schemas.openxmlformats.org/officeDocument/2006/relationships/hyperlink" Target="https://vimeo.com/190380333" TargetMode="External"/><Relationship Id="rId170" Type="http://schemas.openxmlformats.org/officeDocument/2006/relationships/hyperlink" Target="https://vimeo.com/groups/414712/videos/190301594" TargetMode="External"/><Relationship Id="rId226" Type="http://schemas.openxmlformats.org/officeDocument/2006/relationships/hyperlink" Target="https://vimeo.com/190311545" TargetMode="External"/><Relationship Id="rId433" Type="http://schemas.openxmlformats.org/officeDocument/2006/relationships/hyperlink" Target="https://vimeo.com/190431666" TargetMode="External"/><Relationship Id="rId268" Type="http://schemas.openxmlformats.org/officeDocument/2006/relationships/hyperlink" Target="https://vimeo.com/groups/414712/videos/190272022" TargetMode="External"/><Relationship Id="rId475" Type="http://schemas.openxmlformats.org/officeDocument/2006/relationships/hyperlink" Target="https://vimeo.com/190354079" TargetMode="External"/><Relationship Id="rId32" Type="http://schemas.openxmlformats.org/officeDocument/2006/relationships/hyperlink" Target="https://vimeo.com/189347337" TargetMode="External"/><Relationship Id="rId74" Type="http://schemas.openxmlformats.org/officeDocument/2006/relationships/hyperlink" Target="https://vimeo.com/189998491" TargetMode="External"/><Relationship Id="rId128" Type="http://schemas.openxmlformats.org/officeDocument/2006/relationships/hyperlink" Target="https://vimeo.com/190215073" TargetMode="External"/><Relationship Id="rId335" Type="http://schemas.openxmlformats.org/officeDocument/2006/relationships/hyperlink" Target="https://vimeo.com/190430890" TargetMode="External"/><Relationship Id="rId377" Type="http://schemas.openxmlformats.org/officeDocument/2006/relationships/hyperlink" Target="https://vimeo.com/190431951" TargetMode="External"/><Relationship Id="rId500" Type="http://schemas.openxmlformats.org/officeDocument/2006/relationships/hyperlink" Target="https://vimeo.com/190224487" TargetMode="External"/><Relationship Id="rId542" Type="http://schemas.openxmlformats.org/officeDocument/2006/relationships/hyperlink" Target="https://vimeo.com/190467761" TargetMode="External"/><Relationship Id="rId5" Type="http://schemas.openxmlformats.org/officeDocument/2006/relationships/hyperlink" Target="https://vimeo.com/189355230" TargetMode="External"/><Relationship Id="rId181" Type="http://schemas.openxmlformats.org/officeDocument/2006/relationships/hyperlink" Target="https://vimeo.com/190316118" TargetMode="External"/><Relationship Id="rId237" Type="http://schemas.openxmlformats.org/officeDocument/2006/relationships/hyperlink" Target="https://vimeo.com/190356589" TargetMode="External"/><Relationship Id="rId402" Type="http://schemas.openxmlformats.org/officeDocument/2006/relationships/hyperlink" Target="https://vimeo.com/190367453" TargetMode="External"/><Relationship Id="rId279" Type="http://schemas.openxmlformats.org/officeDocument/2006/relationships/hyperlink" Target="https://vimeo.com/190420685" TargetMode="External"/><Relationship Id="rId444" Type="http://schemas.openxmlformats.org/officeDocument/2006/relationships/hyperlink" Target="https://vimeo.com/groups/414712/videos/190321897" TargetMode="External"/><Relationship Id="rId486" Type="http://schemas.openxmlformats.org/officeDocument/2006/relationships/hyperlink" Target="https://vimeo.com/190360392" TargetMode="External"/><Relationship Id="rId43" Type="http://schemas.openxmlformats.org/officeDocument/2006/relationships/hyperlink" Target="https://vimeo.com/189165310" TargetMode="External"/><Relationship Id="rId139" Type="http://schemas.openxmlformats.org/officeDocument/2006/relationships/hyperlink" Target="https://vimeo.com/190226640" TargetMode="External"/><Relationship Id="rId290" Type="http://schemas.openxmlformats.org/officeDocument/2006/relationships/hyperlink" Target="https://vimeo.com/groups/414712/videos/190364185" TargetMode="External"/><Relationship Id="rId304" Type="http://schemas.openxmlformats.org/officeDocument/2006/relationships/hyperlink" Target="https://vimeo.com/190321976" TargetMode="External"/><Relationship Id="rId346" Type="http://schemas.openxmlformats.org/officeDocument/2006/relationships/hyperlink" Target="https://vimeo.com/190377589" TargetMode="External"/><Relationship Id="rId388" Type="http://schemas.openxmlformats.org/officeDocument/2006/relationships/hyperlink" Target="https://vimeo.com/190441232" TargetMode="External"/><Relationship Id="rId511" Type="http://schemas.openxmlformats.org/officeDocument/2006/relationships/hyperlink" Target="https://vimeo.com/groups/414712/videos/190736421" TargetMode="External"/><Relationship Id="rId85" Type="http://schemas.openxmlformats.org/officeDocument/2006/relationships/hyperlink" Target="https://vimeo.com/189757542" TargetMode="External"/><Relationship Id="rId150" Type="http://schemas.openxmlformats.org/officeDocument/2006/relationships/hyperlink" Target="https://vimeo.com/190269690" TargetMode="External"/><Relationship Id="rId192" Type="http://schemas.openxmlformats.org/officeDocument/2006/relationships/hyperlink" Target="https://vimeo.com/189957846" TargetMode="External"/><Relationship Id="rId206" Type="http://schemas.openxmlformats.org/officeDocument/2006/relationships/hyperlink" Target="https://vimeo.com/190264802" TargetMode="External"/><Relationship Id="rId413" Type="http://schemas.openxmlformats.org/officeDocument/2006/relationships/hyperlink" Target="https://vimeo.com/190435506" TargetMode="External"/><Relationship Id="rId248" Type="http://schemas.openxmlformats.org/officeDocument/2006/relationships/hyperlink" Target="https://vimeo.com/190348133" TargetMode="External"/><Relationship Id="rId455" Type="http://schemas.openxmlformats.org/officeDocument/2006/relationships/hyperlink" Target="https://click.email.vimeo.com/?qs=cf2d9c954bc64ed48c2676e7b609c49aa215ba6ad352afd3ec925f0d1380e6d821dec5b72882b926e624b8daa2534b85" TargetMode="External"/><Relationship Id="rId497" Type="http://schemas.openxmlformats.org/officeDocument/2006/relationships/hyperlink" Target="https://vimeo.com/190064968" TargetMode="External"/><Relationship Id="rId12" Type="http://schemas.openxmlformats.org/officeDocument/2006/relationships/hyperlink" Target="https://vimeo.com/189365231" TargetMode="External"/><Relationship Id="rId108" Type="http://schemas.openxmlformats.org/officeDocument/2006/relationships/hyperlink" Target="https://vimeo.com/190103400" TargetMode="External"/><Relationship Id="rId315" Type="http://schemas.openxmlformats.org/officeDocument/2006/relationships/hyperlink" Target="https://vimeo.com/190383458" TargetMode="External"/><Relationship Id="rId357" Type="http://schemas.openxmlformats.org/officeDocument/2006/relationships/hyperlink" Target="https://vimeo.com/190383629" TargetMode="External"/><Relationship Id="rId522" Type="http://schemas.openxmlformats.org/officeDocument/2006/relationships/hyperlink" Target="https://vimeo.com/190874798" TargetMode="External"/><Relationship Id="rId54" Type="http://schemas.openxmlformats.org/officeDocument/2006/relationships/hyperlink" Target="https://vimeo.com/190250053" TargetMode="External"/><Relationship Id="rId96" Type="http://schemas.openxmlformats.org/officeDocument/2006/relationships/hyperlink" Target="https://vimeo.com/189974408" TargetMode="External"/><Relationship Id="rId161" Type="http://schemas.openxmlformats.org/officeDocument/2006/relationships/hyperlink" Target="https://vimeo.com/190169392" TargetMode="External"/><Relationship Id="rId217" Type="http://schemas.openxmlformats.org/officeDocument/2006/relationships/hyperlink" Target="http://vimeo.com/groups/414712/videos/190361770" TargetMode="External"/><Relationship Id="rId399" Type="http://schemas.openxmlformats.org/officeDocument/2006/relationships/hyperlink" Target="https://vimeo.com/190233618" TargetMode="External"/><Relationship Id="rId259" Type="http://schemas.openxmlformats.org/officeDocument/2006/relationships/hyperlink" Target="https://vimeo.com/groups/414712/videos/190289524" TargetMode="External"/><Relationship Id="rId424" Type="http://schemas.openxmlformats.org/officeDocument/2006/relationships/hyperlink" Target="https://vimeo.com/190401387" TargetMode="External"/><Relationship Id="rId466" Type="http://schemas.openxmlformats.org/officeDocument/2006/relationships/hyperlink" Target="https://vimeo.com/190395001" TargetMode="External"/><Relationship Id="rId23" Type="http://schemas.openxmlformats.org/officeDocument/2006/relationships/hyperlink" Target="https://vimeo.com/189507787" TargetMode="External"/><Relationship Id="rId119" Type="http://schemas.openxmlformats.org/officeDocument/2006/relationships/hyperlink" Target="https://vimeo.com/190290447" TargetMode="External"/><Relationship Id="rId270" Type="http://schemas.openxmlformats.org/officeDocument/2006/relationships/hyperlink" Target="https://vimeo.com/groups/414712/videos/190273280" TargetMode="External"/><Relationship Id="rId326" Type="http://schemas.openxmlformats.org/officeDocument/2006/relationships/hyperlink" Target="https://vimeo.com/190354087" TargetMode="External"/><Relationship Id="rId533" Type="http://schemas.openxmlformats.org/officeDocument/2006/relationships/hyperlink" Target="https://vimeo.com/190381212" TargetMode="External"/><Relationship Id="rId65" Type="http://schemas.openxmlformats.org/officeDocument/2006/relationships/hyperlink" Target="https://vimeo.com/groups/414712/videos/189938387" TargetMode="External"/><Relationship Id="rId130" Type="http://schemas.openxmlformats.org/officeDocument/2006/relationships/hyperlink" Target="https://vimeo.com/190215062" TargetMode="External"/><Relationship Id="rId368" Type="http://schemas.openxmlformats.org/officeDocument/2006/relationships/hyperlink" Target="https://vimeo.com/190354376" TargetMode="External"/><Relationship Id="rId172" Type="http://schemas.openxmlformats.org/officeDocument/2006/relationships/hyperlink" Target="https://vimeo.com/groups/414712/videos/190301990" TargetMode="External"/><Relationship Id="rId228" Type="http://schemas.openxmlformats.org/officeDocument/2006/relationships/hyperlink" Target="https://vimeo.com/190311879" TargetMode="External"/><Relationship Id="rId435" Type="http://schemas.openxmlformats.org/officeDocument/2006/relationships/hyperlink" Target="https://vimeo.com/groups/414712/videos/190305873" TargetMode="External"/><Relationship Id="rId477" Type="http://schemas.openxmlformats.org/officeDocument/2006/relationships/hyperlink" Target="https://vimeo.com/groups/414712/videos/190297309" TargetMode="External"/><Relationship Id="rId281" Type="http://schemas.openxmlformats.org/officeDocument/2006/relationships/hyperlink" Target="https://vimeo.com/190420741" TargetMode="External"/><Relationship Id="rId337" Type="http://schemas.openxmlformats.org/officeDocument/2006/relationships/hyperlink" Target="https://vimeo.com/190430475" TargetMode="External"/><Relationship Id="rId502" Type="http://schemas.openxmlformats.org/officeDocument/2006/relationships/hyperlink" Target="https://vimeo.com/190308647" TargetMode="External"/><Relationship Id="rId34" Type="http://schemas.openxmlformats.org/officeDocument/2006/relationships/hyperlink" Target="https://vimeo.com/189347324" TargetMode="External"/><Relationship Id="rId76" Type="http://schemas.openxmlformats.org/officeDocument/2006/relationships/hyperlink" Target="https://vimeo.com/132742880" TargetMode="External"/><Relationship Id="rId141" Type="http://schemas.openxmlformats.org/officeDocument/2006/relationships/hyperlink" Target="https://vimeo.com/190226662" TargetMode="External"/><Relationship Id="rId379" Type="http://schemas.openxmlformats.org/officeDocument/2006/relationships/hyperlink" Target="https://vimeo.com/190432033" TargetMode="External"/><Relationship Id="rId544" Type="http://schemas.openxmlformats.org/officeDocument/2006/relationships/hyperlink" Target="https://vimeo.com/190468399" TargetMode="External"/><Relationship Id="rId7" Type="http://schemas.openxmlformats.org/officeDocument/2006/relationships/hyperlink" Target="https://vimeo.com/189498307" TargetMode="External"/><Relationship Id="rId183" Type="http://schemas.openxmlformats.org/officeDocument/2006/relationships/hyperlink" Target="https://vimeo.com/190079490" TargetMode="External"/><Relationship Id="rId239" Type="http://schemas.openxmlformats.org/officeDocument/2006/relationships/hyperlink" Target="https://vimeo.com/190289184" TargetMode="External"/><Relationship Id="rId390" Type="http://schemas.openxmlformats.org/officeDocument/2006/relationships/hyperlink" Target="https://vimeo.com/190441233" TargetMode="External"/><Relationship Id="rId404" Type="http://schemas.openxmlformats.org/officeDocument/2006/relationships/hyperlink" Target="https://vimeo.com/190369883" TargetMode="External"/><Relationship Id="rId446" Type="http://schemas.openxmlformats.org/officeDocument/2006/relationships/hyperlink" Target="https://vimeo.com/190438382" TargetMode="External"/><Relationship Id="rId250" Type="http://schemas.openxmlformats.org/officeDocument/2006/relationships/hyperlink" Target="https://vimeo.com/190357654" TargetMode="External"/><Relationship Id="rId292" Type="http://schemas.openxmlformats.org/officeDocument/2006/relationships/hyperlink" Target="https://vimeo.com/190436522" TargetMode="External"/><Relationship Id="rId306" Type="http://schemas.openxmlformats.org/officeDocument/2006/relationships/hyperlink" Target="https://vimeo.com/190320364" TargetMode="External"/><Relationship Id="rId488" Type="http://schemas.openxmlformats.org/officeDocument/2006/relationships/hyperlink" Target="https://vimeo.com/user53065598/video" TargetMode="External"/><Relationship Id="rId45" Type="http://schemas.openxmlformats.org/officeDocument/2006/relationships/hyperlink" Target="https://vimeo.com/189166586" TargetMode="External"/><Relationship Id="rId87" Type="http://schemas.openxmlformats.org/officeDocument/2006/relationships/hyperlink" Target="https://vimeo.com/189888780" TargetMode="External"/><Relationship Id="rId110" Type="http://schemas.openxmlformats.org/officeDocument/2006/relationships/hyperlink" Target="https://vimeo.com/190104339" TargetMode="External"/><Relationship Id="rId348" Type="http://schemas.openxmlformats.org/officeDocument/2006/relationships/hyperlink" Target="https://vimeo.com/190377532" TargetMode="External"/><Relationship Id="rId513" Type="http://schemas.openxmlformats.org/officeDocument/2006/relationships/hyperlink" Target="https://vimeo.com/groups/414712/videos/190737696" TargetMode="External"/><Relationship Id="rId152" Type="http://schemas.openxmlformats.org/officeDocument/2006/relationships/hyperlink" Target="https://vimeo.com/190270098" TargetMode="External"/><Relationship Id="rId194" Type="http://schemas.openxmlformats.org/officeDocument/2006/relationships/hyperlink" Target="https://vimeo.com/189957846" TargetMode="External"/><Relationship Id="rId208" Type="http://schemas.openxmlformats.org/officeDocument/2006/relationships/hyperlink" Target="https://vimeo.com/190266993" TargetMode="External"/><Relationship Id="rId415" Type="http://schemas.openxmlformats.org/officeDocument/2006/relationships/hyperlink" Target="https://vimeo.com/190435452" TargetMode="External"/><Relationship Id="rId457" Type="http://schemas.openxmlformats.org/officeDocument/2006/relationships/hyperlink" Target="https://vimeo.com/190433725" TargetMode="External"/><Relationship Id="rId261" Type="http://schemas.openxmlformats.org/officeDocument/2006/relationships/hyperlink" Target="https://vimeo.com/groups/414712/videos/190289525" TargetMode="External"/><Relationship Id="rId499" Type="http://schemas.openxmlformats.org/officeDocument/2006/relationships/hyperlink" Target="https://vimeo.com/190224486" TargetMode="External"/><Relationship Id="rId14" Type="http://schemas.openxmlformats.org/officeDocument/2006/relationships/hyperlink" Target="https://vimeo.com/189217210" TargetMode="External"/><Relationship Id="rId56" Type="http://schemas.openxmlformats.org/officeDocument/2006/relationships/hyperlink" Target="https://vimeo.com/190249905" TargetMode="External"/><Relationship Id="rId317" Type="http://schemas.openxmlformats.org/officeDocument/2006/relationships/hyperlink" Target="https://vimeo.com/190437963" TargetMode="External"/><Relationship Id="rId359" Type="http://schemas.openxmlformats.org/officeDocument/2006/relationships/hyperlink" Target="https://vimeo.com/190422724" TargetMode="External"/><Relationship Id="rId524" Type="http://schemas.openxmlformats.org/officeDocument/2006/relationships/hyperlink" Target="https://vimeo.com/190355245" TargetMode="External"/><Relationship Id="rId98" Type="http://schemas.openxmlformats.org/officeDocument/2006/relationships/hyperlink" Target="https://vimeo.com/189975411" TargetMode="External"/><Relationship Id="rId121" Type="http://schemas.openxmlformats.org/officeDocument/2006/relationships/hyperlink" Target="https://vimeo.com/189044345" TargetMode="External"/><Relationship Id="rId163" Type="http://schemas.openxmlformats.org/officeDocument/2006/relationships/hyperlink" Target="https://vimeo.com/189865908" TargetMode="External"/><Relationship Id="rId219" Type="http://schemas.openxmlformats.org/officeDocument/2006/relationships/hyperlink" Target="https://vimeo.com/190348300" TargetMode="External"/><Relationship Id="rId370" Type="http://schemas.openxmlformats.org/officeDocument/2006/relationships/hyperlink" Target="https://vimeo.com/190354497" TargetMode="External"/><Relationship Id="rId426" Type="http://schemas.openxmlformats.org/officeDocument/2006/relationships/hyperlink" Target="https://vimeo.com/190401985" TargetMode="External"/><Relationship Id="rId230" Type="http://schemas.openxmlformats.org/officeDocument/2006/relationships/hyperlink" Target="https://vimeo.com/190355767" TargetMode="External"/><Relationship Id="rId468" Type="http://schemas.openxmlformats.org/officeDocument/2006/relationships/hyperlink" Target="https://vimeo.com/190418927" TargetMode="External"/><Relationship Id="rId25" Type="http://schemas.openxmlformats.org/officeDocument/2006/relationships/hyperlink" Target="https://vimeo.com/189507783" TargetMode="External"/><Relationship Id="rId67" Type="http://schemas.openxmlformats.org/officeDocument/2006/relationships/hyperlink" Target="https://vimeo.com/groups/414712/videos/189938384" TargetMode="External"/><Relationship Id="rId272" Type="http://schemas.openxmlformats.org/officeDocument/2006/relationships/hyperlink" Target="https://vimeo.com/190397298" TargetMode="External"/><Relationship Id="rId328" Type="http://schemas.openxmlformats.org/officeDocument/2006/relationships/hyperlink" Target="https://vimeo.com/190354090" TargetMode="External"/><Relationship Id="rId535" Type="http://schemas.openxmlformats.org/officeDocument/2006/relationships/hyperlink" Target="https://vimeo.com/190055258" TargetMode="External"/><Relationship Id="rId132" Type="http://schemas.openxmlformats.org/officeDocument/2006/relationships/hyperlink" Target="https://vimeo.com/190215031" TargetMode="External"/><Relationship Id="rId174" Type="http://schemas.openxmlformats.org/officeDocument/2006/relationships/hyperlink" Target="https://vimeo.com/190246759" TargetMode="External"/><Relationship Id="rId381" Type="http://schemas.openxmlformats.org/officeDocument/2006/relationships/hyperlink" Target="https://vimeo.com/190432365" TargetMode="External"/><Relationship Id="rId220" Type="http://schemas.openxmlformats.org/officeDocument/2006/relationships/hyperlink" Target="https://vimeo.com/190349308" TargetMode="External"/><Relationship Id="rId241" Type="http://schemas.openxmlformats.org/officeDocument/2006/relationships/hyperlink" Target="https://vimeo.com/190289186" TargetMode="External"/><Relationship Id="rId437" Type="http://schemas.openxmlformats.org/officeDocument/2006/relationships/hyperlink" Target="https://vimeo.com/groups/414712/videos/190305881" TargetMode="External"/><Relationship Id="rId458" Type="http://schemas.openxmlformats.org/officeDocument/2006/relationships/hyperlink" Target="https://vimeo.com/190258954" TargetMode="External"/><Relationship Id="rId479" Type="http://schemas.openxmlformats.org/officeDocument/2006/relationships/hyperlink" Target="https://vimeo.com/190361057" TargetMode="External"/><Relationship Id="rId15" Type="http://schemas.openxmlformats.org/officeDocument/2006/relationships/hyperlink" Target="https://vimeo.com/189217210" TargetMode="External"/><Relationship Id="rId36" Type="http://schemas.openxmlformats.org/officeDocument/2006/relationships/hyperlink" Target="https://vimeo.com/189352295" TargetMode="External"/><Relationship Id="rId57" Type="http://schemas.openxmlformats.org/officeDocument/2006/relationships/hyperlink" Target="https://vimeo.com/190249971" TargetMode="External"/><Relationship Id="rId262" Type="http://schemas.openxmlformats.org/officeDocument/2006/relationships/hyperlink" Target="https://vimeo.com/groups/414712/videos/190289521" TargetMode="External"/><Relationship Id="rId283" Type="http://schemas.openxmlformats.org/officeDocument/2006/relationships/hyperlink" Target="https://vimeo.com/190420970" TargetMode="External"/><Relationship Id="rId318" Type="http://schemas.openxmlformats.org/officeDocument/2006/relationships/hyperlink" Target="https://vimeo.com/190437862" TargetMode="External"/><Relationship Id="rId339" Type="http://schemas.openxmlformats.org/officeDocument/2006/relationships/hyperlink" Target="https://vimeo.com/190377619" TargetMode="External"/><Relationship Id="rId490" Type="http://schemas.openxmlformats.org/officeDocument/2006/relationships/hyperlink" Target="https://vimeo.com/user53065598/video" TargetMode="External"/><Relationship Id="rId504" Type="http://schemas.openxmlformats.org/officeDocument/2006/relationships/hyperlink" Target="https://vimeo.com/190308648" TargetMode="External"/><Relationship Id="rId525" Type="http://schemas.openxmlformats.org/officeDocument/2006/relationships/hyperlink" Target="https://vimeo.com/190381404" TargetMode="External"/><Relationship Id="rId546" Type="http://schemas.openxmlformats.org/officeDocument/2006/relationships/hyperlink" Target="https://vimeo.com/190469274" TargetMode="External"/><Relationship Id="rId78" Type="http://schemas.openxmlformats.org/officeDocument/2006/relationships/hyperlink" Target="https://vimeo.com/190004891" TargetMode="External"/><Relationship Id="rId99" Type="http://schemas.openxmlformats.org/officeDocument/2006/relationships/hyperlink" Target="https://vimeo.com/189976401" TargetMode="External"/><Relationship Id="rId101" Type="http://schemas.openxmlformats.org/officeDocument/2006/relationships/hyperlink" Target="https://vimeo.com/189977128" TargetMode="External"/><Relationship Id="rId122" Type="http://schemas.openxmlformats.org/officeDocument/2006/relationships/hyperlink" Target="https://vimeo.com/189046260" TargetMode="External"/><Relationship Id="rId143" Type="http://schemas.openxmlformats.org/officeDocument/2006/relationships/hyperlink" Target="https://vimeo.com/groups/414712/videos/189308339" TargetMode="External"/><Relationship Id="rId164" Type="http://schemas.openxmlformats.org/officeDocument/2006/relationships/hyperlink" Target="https://vimeo.com/189866245" TargetMode="External"/><Relationship Id="rId185" Type="http://schemas.openxmlformats.org/officeDocument/2006/relationships/hyperlink" Target="https://vimeo.com/190079797" TargetMode="External"/><Relationship Id="rId350" Type="http://schemas.openxmlformats.org/officeDocument/2006/relationships/hyperlink" Target="https://vimeo.com/190394856" TargetMode="External"/><Relationship Id="rId371" Type="http://schemas.openxmlformats.org/officeDocument/2006/relationships/hyperlink" Target="https://vimeo.com/190354581" TargetMode="External"/><Relationship Id="rId406" Type="http://schemas.openxmlformats.org/officeDocument/2006/relationships/hyperlink" Target="http://vimeo.com/190395293" TargetMode="External"/><Relationship Id="rId9" Type="http://schemas.openxmlformats.org/officeDocument/2006/relationships/hyperlink" Target="https://vimeo.com/189361843" TargetMode="External"/><Relationship Id="rId210" Type="http://schemas.openxmlformats.org/officeDocument/2006/relationships/hyperlink" Target="https://vimeo.com/groups/414712/videos/190351837" TargetMode="External"/><Relationship Id="rId392" Type="http://schemas.openxmlformats.org/officeDocument/2006/relationships/hyperlink" Target="https://vimeo.com/190230631" TargetMode="External"/><Relationship Id="rId427" Type="http://schemas.openxmlformats.org/officeDocument/2006/relationships/hyperlink" Target="https://vimeo.com/190402450" TargetMode="External"/><Relationship Id="rId448" Type="http://schemas.openxmlformats.org/officeDocument/2006/relationships/hyperlink" Target="https://vimeo.com/190409180" TargetMode="External"/><Relationship Id="rId469" Type="http://schemas.openxmlformats.org/officeDocument/2006/relationships/hyperlink" Target="https://vimeo.com/190419116" TargetMode="External"/><Relationship Id="rId26" Type="http://schemas.openxmlformats.org/officeDocument/2006/relationships/hyperlink" Target="https://vimeo.com/189507789" TargetMode="External"/><Relationship Id="rId231" Type="http://schemas.openxmlformats.org/officeDocument/2006/relationships/hyperlink" Target="https://vimeo.com/190354096" TargetMode="External"/><Relationship Id="rId252" Type="http://schemas.openxmlformats.org/officeDocument/2006/relationships/hyperlink" Target="https://vimeo.com/190357652" TargetMode="External"/><Relationship Id="rId273" Type="http://schemas.openxmlformats.org/officeDocument/2006/relationships/hyperlink" Target="https://vimeo.com/190397931" TargetMode="External"/><Relationship Id="rId294" Type="http://schemas.openxmlformats.org/officeDocument/2006/relationships/hyperlink" Target="https://vimeo.com/190432318" TargetMode="External"/><Relationship Id="rId308" Type="http://schemas.openxmlformats.org/officeDocument/2006/relationships/hyperlink" Target="https://vimeo.com/190382129" TargetMode="External"/><Relationship Id="rId329" Type="http://schemas.openxmlformats.org/officeDocument/2006/relationships/hyperlink" Target="https://vimeo.com/190354909" TargetMode="External"/><Relationship Id="rId480" Type="http://schemas.openxmlformats.org/officeDocument/2006/relationships/hyperlink" Target="https://vimeo.com/189904097" TargetMode="External"/><Relationship Id="rId515" Type="http://schemas.openxmlformats.org/officeDocument/2006/relationships/hyperlink" Target="https://vimeo.com/groups/414712/videos/190737729" TargetMode="External"/><Relationship Id="rId536" Type="http://schemas.openxmlformats.org/officeDocument/2006/relationships/hyperlink" Target="https://vimeo.com/190055259" TargetMode="External"/><Relationship Id="rId47" Type="http://schemas.openxmlformats.org/officeDocument/2006/relationships/hyperlink" Target="https://vimeo.com/189167011" TargetMode="External"/><Relationship Id="rId68" Type="http://schemas.openxmlformats.org/officeDocument/2006/relationships/hyperlink" Target="https://vimeo.com/groups/414712/videos/189945768" TargetMode="External"/><Relationship Id="rId89" Type="http://schemas.openxmlformats.org/officeDocument/2006/relationships/hyperlink" Target="https://vimeo.com/189889261" TargetMode="External"/><Relationship Id="rId112" Type="http://schemas.openxmlformats.org/officeDocument/2006/relationships/hyperlink" Target="https://vimeo.com/190104788" TargetMode="External"/><Relationship Id="rId133" Type="http://schemas.openxmlformats.org/officeDocument/2006/relationships/hyperlink" Target="https://vimeo.com/190215045" TargetMode="External"/><Relationship Id="rId154" Type="http://schemas.openxmlformats.org/officeDocument/2006/relationships/hyperlink" Target="https://vimeo.com/190163227" TargetMode="External"/><Relationship Id="rId175" Type="http://schemas.openxmlformats.org/officeDocument/2006/relationships/hyperlink" Target="https://vimeo.com/190246760" TargetMode="External"/><Relationship Id="rId340" Type="http://schemas.openxmlformats.org/officeDocument/2006/relationships/hyperlink" Target="https://vimeo.com/190377618" TargetMode="External"/><Relationship Id="rId361" Type="http://schemas.openxmlformats.org/officeDocument/2006/relationships/hyperlink" Target="https://vimeo.com/190422726" TargetMode="External"/><Relationship Id="rId196" Type="http://schemas.openxmlformats.org/officeDocument/2006/relationships/hyperlink" Target="https://vimeo.com/189957846" TargetMode="External"/><Relationship Id="rId200" Type="http://schemas.openxmlformats.org/officeDocument/2006/relationships/hyperlink" Target="https://vimeo.com/190236778" TargetMode="External"/><Relationship Id="rId382" Type="http://schemas.openxmlformats.org/officeDocument/2006/relationships/hyperlink" Target="https://vimeo.com/190432314" TargetMode="External"/><Relationship Id="rId417" Type="http://schemas.openxmlformats.org/officeDocument/2006/relationships/hyperlink" Target="https://vimeo.com/190435159" TargetMode="External"/><Relationship Id="rId438" Type="http://schemas.openxmlformats.org/officeDocument/2006/relationships/hyperlink" Target="https://vimeo.com/190372027" TargetMode="External"/><Relationship Id="rId459" Type="http://schemas.openxmlformats.org/officeDocument/2006/relationships/hyperlink" Target="https://vimeo.com/190259500" TargetMode="External"/><Relationship Id="rId16" Type="http://schemas.openxmlformats.org/officeDocument/2006/relationships/hyperlink" Target="https://vimeo.com/189215818" TargetMode="External"/><Relationship Id="rId221" Type="http://schemas.openxmlformats.org/officeDocument/2006/relationships/hyperlink" Target="https://vimeo.com/190349813" TargetMode="External"/><Relationship Id="rId242" Type="http://schemas.openxmlformats.org/officeDocument/2006/relationships/hyperlink" Target="https://vimeo.com/190289014" TargetMode="External"/><Relationship Id="rId263" Type="http://schemas.openxmlformats.org/officeDocument/2006/relationships/hyperlink" Target="https://vimeo.com/190355227" TargetMode="External"/><Relationship Id="rId284" Type="http://schemas.openxmlformats.org/officeDocument/2006/relationships/hyperlink" Target="https://vimeo.com/190421196" TargetMode="External"/><Relationship Id="rId319" Type="http://schemas.openxmlformats.org/officeDocument/2006/relationships/hyperlink" Target="https://vimeo.com/190437450" TargetMode="External"/><Relationship Id="rId470" Type="http://schemas.openxmlformats.org/officeDocument/2006/relationships/hyperlink" Target="https://vimeo.com/190418741" TargetMode="External"/><Relationship Id="rId491" Type="http://schemas.openxmlformats.org/officeDocument/2006/relationships/hyperlink" Target="https://vimeo.com/user53065598/video" TargetMode="External"/><Relationship Id="rId505" Type="http://schemas.openxmlformats.org/officeDocument/2006/relationships/hyperlink" Target="https://vimeo.com/190360072" TargetMode="External"/><Relationship Id="rId526" Type="http://schemas.openxmlformats.org/officeDocument/2006/relationships/hyperlink" Target="https://vimeo.com/190381612" TargetMode="External"/><Relationship Id="rId37" Type="http://schemas.openxmlformats.org/officeDocument/2006/relationships/hyperlink" Target="https://vimeo.com/groups/414712/videos/189913752" TargetMode="External"/><Relationship Id="rId58" Type="http://schemas.openxmlformats.org/officeDocument/2006/relationships/hyperlink" Target="https://vimeo.com/190250002" TargetMode="External"/><Relationship Id="rId79" Type="http://schemas.openxmlformats.org/officeDocument/2006/relationships/hyperlink" Target="https://vimeo.com/190012325" TargetMode="External"/><Relationship Id="rId102" Type="http://schemas.openxmlformats.org/officeDocument/2006/relationships/hyperlink" Target="https://vimeo.com/189977522" TargetMode="External"/><Relationship Id="rId123" Type="http://schemas.openxmlformats.org/officeDocument/2006/relationships/hyperlink" Target="https://vimeo.com/189988814" TargetMode="External"/><Relationship Id="rId144" Type="http://schemas.openxmlformats.org/officeDocument/2006/relationships/hyperlink" Target="https://vimeo.com/groups/414712/videos/189307369" TargetMode="External"/><Relationship Id="rId330" Type="http://schemas.openxmlformats.org/officeDocument/2006/relationships/hyperlink" Target="https://vimeo.com/190429398" TargetMode="External"/><Relationship Id="rId547" Type="http://schemas.openxmlformats.org/officeDocument/2006/relationships/hyperlink" Target="https://vimeo.com/170208147" TargetMode="External"/><Relationship Id="rId90" Type="http://schemas.openxmlformats.org/officeDocument/2006/relationships/hyperlink" Target="https://vimeo.com/189890195" TargetMode="External"/><Relationship Id="rId165" Type="http://schemas.openxmlformats.org/officeDocument/2006/relationships/hyperlink" Target="https://vimeo.com/189866526" TargetMode="External"/><Relationship Id="rId186" Type="http://schemas.openxmlformats.org/officeDocument/2006/relationships/hyperlink" Target="https://vimeo.com/190079884" TargetMode="External"/><Relationship Id="rId351" Type="http://schemas.openxmlformats.org/officeDocument/2006/relationships/hyperlink" Target="https://vimeo.com/190395568" TargetMode="External"/><Relationship Id="rId372" Type="http://schemas.openxmlformats.org/officeDocument/2006/relationships/hyperlink" Target="https://vimeo.com/190354635" TargetMode="External"/><Relationship Id="rId393" Type="http://schemas.openxmlformats.org/officeDocument/2006/relationships/hyperlink" Target="https://vimeo.com/190233677" TargetMode="External"/><Relationship Id="rId407" Type="http://schemas.openxmlformats.org/officeDocument/2006/relationships/hyperlink" Target="http://vimeo.com/190393312" TargetMode="External"/><Relationship Id="rId428" Type="http://schemas.openxmlformats.org/officeDocument/2006/relationships/hyperlink" Target="https://vimeo.com/190402115" TargetMode="External"/><Relationship Id="rId449" Type="http://schemas.openxmlformats.org/officeDocument/2006/relationships/hyperlink" Target="https://vimeo.com/190409302" TargetMode="External"/><Relationship Id="rId211" Type="http://schemas.openxmlformats.org/officeDocument/2006/relationships/hyperlink" Target="https://vimeo.com/groups/414712/videos/190351951" TargetMode="External"/><Relationship Id="rId232" Type="http://schemas.openxmlformats.org/officeDocument/2006/relationships/hyperlink" Target="https://vimeo.com/190353943" TargetMode="External"/><Relationship Id="rId253" Type="http://schemas.openxmlformats.org/officeDocument/2006/relationships/hyperlink" Target="https://vimeo.com/190358426" TargetMode="External"/><Relationship Id="rId274" Type="http://schemas.openxmlformats.org/officeDocument/2006/relationships/hyperlink" Target="https://vimeo.com/190397968" TargetMode="External"/><Relationship Id="rId295" Type="http://schemas.openxmlformats.org/officeDocument/2006/relationships/hyperlink" Target="https://vimeo.com/190432755" TargetMode="External"/><Relationship Id="rId309" Type="http://schemas.openxmlformats.org/officeDocument/2006/relationships/hyperlink" Target="https://vimeo.com/190382561" TargetMode="External"/><Relationship Id="rId460" Type="http://schemas.openxmlformats.org/officeDocument/2006/relationships/hyperlink" Target="https://vimeo.com/190425213" TargetMode="External"/><Relationship Id="rId481" Type="http://schemas.openxmlformats.org/officeDocument/2006/relationships/hyperlink" Target="https://vimeo.com/190219600" TargetMode="External"/><Relationship Id="rId516" Type="http://schemas.openxmlformats.org/officeDocument/2006/relationships/hyperlink" Target="https://vimeo.com/groups/414712/videos/190735975" TargetMode="External"/><Relationship Id="rId27" Type="http://schemas.openxmlformats.org/officeDocument/2006/relationships/hyperlink" Target="https://click.email.vimeo.com/?qs=3472d4dbc9a9909608f481c4d1b5ea2cfaf8fe242002a13f6796701f33354313280dad43e74fed8954cb8a2216b93fa8" TargetMode="External"/><Relationship Id="rId48" Type="http://schemas.openxmlformats.org/officeDocument/2006/relationships/hyperlink" Target="https://vimeo.com/groups/414712/videos/189382152" TargetMode="External"/><Relationship Id="rId69" Type="http://schemas.openxmlformats.org/officeDocument/2006/relationships/hyperlink" Target="https://vimeo.com/groups/414712/videos/189945770" TargetMode="External"/><Relationship Id="rId113" Type="http://schemas.openxmlformats.org/officeDocument/2006/relationships/hyperlink" Target="https://vimeo.com/190221448" TargetMode="External"/><Relationship Id="rId134" Type="http://schemas.openxmlformats.org/officeDocument/2006/relationships/hyperlink" Target="https://vimeo.com/190215000" TargetMode="External"/><Relationship Id="rId320" Type="http://schemas.openxmlformats.org/officeDocument/2006/relationships/hyperlink" Target="https://vimeo.com/190437393" TargetMode="External"/><Relationship Id="rId537" Type="http://schemas.openxmlformats.org/officeDocument/2006/relationships/hyperlink" Target="https://vimeo.com/190055256" TargetMode="External"/><Relationship Id="rId80" Type="http://schemas.openxmlformats.org/officeDocument/2006/relationships/hyperlink" Target="https://vimeo.com/190144778" TargetMode="External"/><Relationship Id="rId155" Type="http://schemas.openxmlformats.org/officeDocument/2006/relationships/hyperlink" Target="https://vimeo.com/190164358" TargetMode="External"/><Relationship Id="rId176" Type="http://schemas.openxmlformats.org/officeDocument/2006/relationships/hyperlink" Target="https://vimeo.com/190246761" TargetMode="External"/><Relationship Id="rId197" Type="http://schemas.openxmlformats.org/officeDocument/2006/relationships/hyperlink" Target="https://vimeo.com/189957847" TargetMode="External"/><Relationship Id="rId341" Type="http://schemas.openxmlformats.org/officeDocument/2006/relationships/hyperlink" Target="https://vimeo.com/190377617" TargetMode="External"/><Relationship Id="rId362" Type="http://schemas.openxmlformats.org/officeDocument/2006/relationships/hyperlink" Target="https://vimeo.com/190422725" TargetMode="External"/><Relationship Id="rId383" Type="http://schemas.openxmlformats.org/officeDocument/2006/relationships/hyperlink" Target="https://vimeo.com/190439833" TargetMode="External"/><Relationship Id="rId418" Type="http://schemas.openxmlformats.org/officeDocument/2006/relationships/hyperlink" Target="https://vimeo.com/190435154" TargetMode="External"/><Relationship Id="rId439" Type="http://schemas.openxmlformats.org/officeDocument/2006/relationships/hyperlink" Target="https://vimeo.com/190372267" TargetMode="External"/><Relationship Id="rId201" Type="http://schemas.openxmlformats.org/officeDocument/2006/relationships/hyperlink" Target="https://vimeo.com/190237081" TargetMode="External"/><Relationship Id="rId222" Type="http://schemas.openxmlformats.org/officeDocument/2006/relationships/hyperlink" Target="https://vimeo.com/190350011" TargetMode="External"/><Relationship Id="rId243" Type="http://schemas.openxmlformats.org/officeDocument/2006/relationships/hyperlink" Target="https://vimeo.com/190289012" TargetMode="External"/><Relationship Id="rId264" Type="http://schemas.openxmlformats.org/officeDocument/2006/relationships/hyperlink" Target="https://vimeo.com/190356061" TargetMode="External"/><Relationship Id="rId285" Type="http://schemas.openxmlformats.org/officeDocument/2006/relationships/hyperlink" Target="https://vimeo.com/190421207" TargetMode="External"/><Relationship Id="rId450" Type="http://schemas.openxmlformats.org/officeDocument/2006/relationships/hyperlink" Target="https://vimeo.com/190409399" TargetMode="External"/><Relationship Id="rId471" Type="http://schemas.openxmlformats.org/officeDocument/2006/relationships/hyperlink" Target="https://vimeo.com/190419144" TargetMode="External"/><Relationship Id="rId506" Type="http://schemas.openxmlformats.org/officeDocument/2006/relationships/hyperlink" Target="https://vimeo.com/190314267" TargetMode="External"/><Relationship Id="rId17" Type="http://schemas.openxmlformats.org/officeDocument/2006/relationships/hyperlink" Target="https://vimeo.com/189215818" TargetMode="External"/><Relationship Id="rId38" Type="http://schemas.openxmlformats.org/officeDocument/2006/relationships/hyperlink" Target="https://vimeo.com/groups/414712/videos/189914168" TargetMode="External"/><Relationship Id="rId59" Type="http://schemas.openxmlformats.org/officeDocument/2006/relationships/hyperlink" Target="https://vimeo.com/190250024" TargetMode="External"/><Relationship Id="rId103" Type="http://schemas.openxmlformats.org/officeDocument/2006/relationships/hyperlink" Target="https://vimeo.com/190165414" TargetMode="External"/><Relationship Id="rId124" Type="http://schemas.openxmlformats.org/officeDocument/2006/relationships/hyperlink" Target="https://vimeo.com/189990253" TargetMode="External"/><Relationship Id="rId310" Type="http://schemas.openxmlformats.org/officeDocument/2006/relationships/hyperlink" Target="https://vimeo.com/190382698" TargetMode="External"/><Relationship Id="rId492" Type="http://schemas.openxmlformats.org/officeDocument/2006/relationships/hyperlink" Target="https://vimeo.com/190355972" TargetMode="External"/><Relationship Id="rId527" Type="http://schemas.openxmlformats.org/officeDocument/2006/relationships/hyperlink" Target="https://vimeo.com/190381755" TargetMode="External"/><Relationship Id="rId548" Type="http://schemas.openxmlformats.org/officeDocument/2006/relationships/hyperlink" Target="https://vimeo.com/190520890" TargetMode="External"/><Relationship Id="rId70" Type="http://schemas.openxmlformats.org/officeDocument/2006/relationships/hyperlink" Target="https://vimeo.com/groups/414712/videos/189945767" TargetMode="External"/><Relationship Id="rId91" Type="http://schemas.openxmlformats.org/officeDocument/2006/relationships/hyperlink" Target="https://vimeo.com/189890508" TargetMode="External"/><Relationship Id="rId145" Type="http://schemas.openxmlformats.org/officeDocument/2006/relationships/hyperlink" Target="https://vimeo.com/groups/414712/videos/189307367" TargetMode="External"/><Relationship Id="rId166" Type="http://schemas.openxmlformats.org/officeDocument/2006/relationships/hyperlink" Target="https://vimeo.com/189866646" TargetMode="External"/><Relationship Id="rId187" Type="http://schemas.openxmlformats.org/officeDocument/2006/relationships/hyperlink" Target="https://vimeo.com/190079958" TargetMode="External"/><Relationship Id="rId331" Type="http://schemas.openxmlformats.org/officeDocument/2006/relationships/hyperlink" Target="https://vimeo.com/190429711" TargetMode="External"/><Relationship Id="rId352" Type="http://schemas.openxmlformats.org/officeDocument/2006/relationships/hyperlink" Target="https://vimeo.com/190397433" TargetMode="External"/><Relationship Id="rId373" Type="http://schemas.openxmlformats.org/officeDocument/2006/relationships/hyperlink" Target="https://vimeo.com/190354654" TargetMode="External"/><Relationship Id="rId394" Type="http://schemas.openxmlformats.org/officeDocument/2006/relationships/hyperlink" Target="https://vimeo.com/190233668" TargetMode="External"/><Relationship Id="rId408" Type="http://schemas.openxmlformats.org/officeDocument/2006/relationships/hyperlink" Target="http://vimeo.com/190392360" TargetMode="External"/><Relationship Id="rId429" Type="http://schemas.openxmlformats.org/officeDocument/2006/relationships/hyperlink" Target="https://vimeo.com/190402293" TargetMode="External"/><Relationship Id="rId1" Type="http://schemas.openxmlformats.org/officeDocument/2006/relationships/hyperlink" Target="https://vimeo.com/189351603" TargetMode="External"/><Relationship Id="rId212" Type="http://schemas.openxmlformats.org/officeDocument/2006/relationships/hyperlink" Target="https://vimeo.com/groups/414712/videos/190352089" TargetMode="External"/><Relationship Id="rId233" Type="http://schemas.openxmlformats.org/officeDocument/2006/relationships/hyperlink" Target="https://vimeo.com/190353615" TargetMode="External"/><Relationship Id="rId254" Type="http://schemas.openxmlformats.org/officeDocument/2006/relationships/hyperlink" Target="https://vimeo.com/190346733" TargetMode="External"/><Relationship Id="rId440" Type="http://schemas.openxmlformats.org/officeDocument/2006/relationships/hyperlink" Target="https://vimeo.com/190372331" TargetMode="External"/><Relationship Id="rId28" Type="http://schemas.openxmlformats.org/officeDocument/2006/relationships/hyperlink" Target="https://click.email.vimeo.com/?qs=e8f14d227a3df970fadbc46d37a8ac1ba1e007d00146949d3092df657405aaf4227380109184bf212623f7c357c6aea7" TargetMode="External"/><Relationship Id="rId49" Type="http://schemas.openxmlformats.org/officeDocument/2006/relationships/hyperlink" Target="https://vimeo.com/groups/414712/videos/189378738" TargetMode="External"/><Relationship Id="rId114" Type="http://schemas.openxmlformats.org/officeDocument/2006/relationships/hyperlink" Target="https://vimeo.com/190290445" TargetMode="External"/><Relationship Id="rId275" Type="http://schemas.openxmlformats.org/officeDocument/2006/relationships/hyperlink" Target="https://vimeo.com/190398490" TargetMode="External"/><Relationship Id="rId296" Type="http://schemas.openxmlformats.org/officeDocument/2006/relationships/hyperlink" Target="https://vimeo.com/190432986" TargetMode="External"/><Relationship Id="rId300" Type="http://schemas.openxmlformats.org/officeDocument/2006/relationships/hyperlink" Target="https://vimeo.com/190434368" TargetMode="External"/><Relationship Id="rId461" Type="http://schemas.openxmlformats.org/officeDocument/2006/relationships/hyperlink" Target="https://vimeo.com/190425212" TargetMode="External"/><Relationship Id="rId482" Type="http://schemas.openxmlformats.org/officeDocument/2006/relationships/hyperlink" Target="https://vimeo.com/groups/414712/videos/190094004" TargetMode="External"/><Relationship Id="rId517" Type="http://schemas.openxmlformats.org/officeDocument/2006/relationships/hyperlink" Target="https://vimeo.com/190241313" TargetMode="External"/><Relationship Id="rId538" Type="http://schemas.openxmlformats.org/officeDocument/2006/relationships/hyperlink" Target="https://vimeo.com/190466748" TargetMode="External"/><Relationship Id="rId60" Type="http://schemas.openxmlformats.org/officeDocument/2006/relationships/hyperlink" Target="https://vimeo.com/190249740" TargetMode="External"/><Relationship Id="rId81" Type="http://schemas.openxmlformats.org/officeDocument/2006/relationships/hyperlink" Target="https://vimeo.com/190145400" TargetMode="External"/><Relationship Id="rId135" Type="http://schemas.openxmlformats.org/officeDocument/2006/relationships/hyperlink" Target="https://vimeo.com/190226582" TargetMode="External"/><Relationship Id="rId156" Type="http://schemas.openxmlformats.org/officeDocument/2006/relationships/hyperlink" Target="https://vimeo.com/190165147" TargetMode="External"/><Relationship Id="rId177" Type="http://schemas.openxmlformats.org/officeDocument/2006/relationships/hyperlink" Target="https://vimeo.com/190246756" TargetMode="External"/><Relationship Id="rId198" Type="http://schemas.openxmlformats.org/officeDocument/2006/relationships/hyperlink" Target="https://vimeo.com/190236008" TargetMode="External"/><Relationship Id="rId321" Type="http://schemas.openxmlformats.org/officeDocument/2006/relationships/hyperlink" Target="https://vimeo.com/190437341" TargetMode="External"/><Relationship Id="rId342" Type="http://schemas.openxmlformats.org/officeDocument/2006/relationships/hyperlink" Target="https://vimeo.com/190377591" TargetMode="External"/><Relationship Id="rId363" Type="http://schemas.openxmlformats.org/officeDocument/2006/relationships/hyperlink" Target="https://vimeo.com/groups/414712/videos/190377940" TargetMode="External"/><Relationship Id="rId384" Type="http://schemas.openxmlformats.org/officeDocument/2006/relationships/hyperlink" Target="https://vimeo.com/190439830" TargetMode="External"/><Relationship Id="rId419" Type="http://schemas.openxmlformats.org/officeDocument/2006/relationships/hyperlink" Target="https://vimeo.com/190435157" TargetMode="External"/><Relationship Id="rId202" Type="http://schemas.openxmlformats.org/officeDocument/2006/relationships/hyperlink" Target="https://vimeo.com/190237559" TargetMode="External"/><Relationship Id="rId223" Type="http://schemas.openxmlformats.org/officeDocument/2006/relationships/hyperlink" Target="https://vimeo.com/190349477" TargetMode="External"/><Relationship Id="rId244" Type="http://schemas.openxmlformats.org/officeDocument/2006/relationships/hyperlink" Target="https://vimeo.com/190289010" TargetMode="External"/><Relationship Id="rId430" Type="http://schemas.openxmlformats.org/officeDocument/2006/relationships/hyperlink" Target="https://vimeo.com/190402744" TargetMode="External"/><Relationship Id="rId18" Type="http://schemas.openxmlformats.org/officeDocument/2006/relationships/hyperlink" Target="https://vimeo.com/189451272" TargetMode="External"/><Relationship Id="rId39" Type="http://schemas.openxmlformats.org/officeDocument/2006/relationships/hyperlink" Target="https://vimeo.com/groups/414712/videos/189914300" TargetMode="External"/><Relationship Id="rId265" Type="http://schemas.openxmlformats.org/officeDocument/2006/relationships/hyperlink" Target="https://vimeo.com/groups/414712/videos/190354326" TargetMode="External"/><Relationship Id="rId286" Type="http://schemas.openxmlformats.org/officeDocument/2006/relationships/hyperlink" Target="https://vimeo.com/190421270" TargetMode="External"/><Relationship Id="rId451" Type="http://schemas.openxmlformats.org/officeDocument/2006/relationships/hyperlink" Target="https://vimeo.com/190409491" TargetMode="External"/><Relationship Id="rId472" Type="http://schemas.openxmlformats.org/officeDocument/2006/relationships/hyperlink" Target="https://vimeo.com/190354076" TargetMode="External"/><Relationship Id="rId493" Type="http://schemas.openxmlformats.org/officeDocument/2006/relationships/hyperlink" Target="https://vimeo.com/189976081" TargetMode="External"/><Relationship Id="rId507" Type="http://schemas.openxmlformats.org/officeDocument/2006/relationships/hyperlink" Target="https://vimeo.com/190314266" TargetMode="External"/><Relationship Id="rId528" Type="http://schemas.openxmlformats.org/officeDocument/2006/relationships/hyperlink" Target="https://vimeo.com/190381857" TargetMode="External"/><Relationship Id="rId549" Type="http://schemas.openxmlformats.org/officeDocument/2006/relationships/hyperlink" Target="https://vimeo.com/190521394" TargetMode="External"/><Relationship Id="rId50" Type="http://schemas.openxmlformats.org/officeDocument/2006/relationships/hyperlink" Target="https://vimeo.com/groups/414712/videos/189381452" TargetMode="External"/><Relationship Id="rId104" Type="http://schemas.openxmlformats.org/officeDocument/2006/relationships/hyperlink" Target="https://vimeo.com/190165415" TargetMode="External"/><Relationship Id="rId125" Type="http://schemas.openxmlformats.org/officeDocument/2006/relationships/hyperlink" Target="https://vimeo.com/189991445" TargetMode="External"/><Relationship Id="rId146" Type="http://schemas.openxmlformats.org/officeDocument/2006/relationships/hyperlink" Target="https://vimeo.com/groups/414712/videos/189307366" TargetMode="External"/><Relationship Id="rId167" Type="http://schemas.openxmlformats.org/officeDocument/2006/relationships/hyperlink" Target="https://vimeo.com/189866727" TargetMode="External"/><Relationship Id="rId188" Type="http://schemas.openxmlformats.org/officeDocument/2006/relationships/hyperlink" Target="https://vimeo.com/190080082" TargetMode="External"/><Relationship Id="rId311" Type="http://schemas.openxmlformats.org/officeDocument/2006/relationships/hyperlink" Target="https://vimeo.com/190382860" TargetMode="External"/><Relationship Id="rId332" Type="http://schemas.openxmlformats.org/officeDocument/2006/relationships/hyperlink" Target="https://vimeo.com/190429898" TargetMode="External"/><Relationship Id="rId353" Type="http://schemas.openxmlformats.org/officeDocument/2006/relationships/hyperlink" Target="https://vimeo.com/190397569" TargetMode="External"/><Relationship Id="rId374" Type="http://schemas.openxmlformats.org/officeDocument/2006/relationships/hyperlink" Target="https://vimeo.com/190354699" TargetMode="External"/><Relationship Id="rId395" Type="http://schemas.openxmlformats.org/officeDocument/2006/relationships/hyperlink" Target="https://vimeo.com/190233664" TargetMode="External"/><Relationship Id="rId409" Type="http://schemas.openxmlformats.org/officeDocument/2006/relationships/hyperlink" Target="http://vimeo.com/190395891" TargetMode="External"/><Relationship Id="rId71" Type="http://schemas.openxmlformats.org/officeDocument/2006/relationships/hyperlink" Target="https://vimeo.com/189985450" TargetMode="External"/><Relationship Id="rId92" Type="http://schemas.openxmlformats.org/officeDocument/2006/relationships/hyperlink" Target="https://vimeo.com/189890766" TargetMode="External"/><Relationship Id="rId213" Type="http://schemas.openxmlformats.org/officeDocument/2006/relationships/hyperlink" Target="http://vimeo.com/groups/414712/videos/190360823" TargetMode="External"/><Relationship Id="rId234" Type="http://schemas.openxmlformats.org/officeDocument/2006/relationships/hyperlink" Target="https://vimeo.com/190354324" TargetMode="External"/><Relationship Id="rId420" Type="http://schemas.openxmlformats.org/officeDocument/2006/relationships/hyperlink" Target="https://vimeo.com/190435153" TargetMode="External"/><Relationship Id="rId2" Type="http://schemas.openxmlformats.org/officeDocument/2006/relationships/hyperlink" Target="https://vimeo.com/189354143" TargetMode="External"/><Relationship Id="rId29" Type="http://schemas.openxmlformats.org/officeDocument/2006/relationships/hyperlink" Target="https://click.email.vimeo.com/?qs=3472d4dbc9a9909608f481c4d1b5ea2cfaf8fe242002a13f03ed31745c87e3961c5f5fc1fde74fa265df59b65baf54f8" TargetMode="External"/><Relationship Id="rId255" Type="http://schemas.openxmlformats.org/officeDocument/2006/relationships/hyperlink" Target="https://vimeo.com/190346743" TargetMode="External"/><Relationship Id="rId276" Type="http://schemas.openxmlformats.org/officeDocument/2006/relationships/hyperlink" Target="https://vimeo.com/190399205" TargetMode="External"/><Relationship Id="rId297" Type="http://schemas.openxmlformats.org/officeDocument/2006/relationships/hyperlink" Target="https://vimeo.com/190433512" TargetMode="External"/><Relationship Id="rId441" Type="http://schemas.openxmlformats.org/officeDocument/2006/relationships/hyperlink" Target="https://vimeo.com/190372426" TargetMode="External"/><Relationship Id="rId462" Type="http://schemas.openxmlformats.org/officeDocument/2006/relationships/hyperlink" Target="https://vimeo.com/190425214" TargetMode="External"/><Relationship Id="rId483" Type="http://schemas.openxmlformats.org/officeDocument/2006/relationships/hyperlink" Target="https://vimeo.com/190360394" TargetMode="External"/><Relationship Id="rId518" Type="http://schemas.openxmlformats.org/officeDocument/2006/relationships/hyperlink" Target="https://vimeo.com/190250832" TargetMode="External"/><Relationship Id="rId539" Type="http://schemas.openxmlformats.org/officeDocument/2006/relationships/hyperlink" Target="https://vimeo.com/190467054" TargetMode="External"/><Relationship Id="rId40" Type="http://schemas.openxmlformats.org/officeDocument/2006/relationships/hyperlink" Target="https://vimeo.com/groups/414712/videos/189914518" TargetMode="External"/><Relationship Id="rId115" Type="http://schemas.openxmlformats.org/officeDocument/2006/relationships/hyperlink" Target="https://vimeo.com/189937697" TargetMode="External"/><Relationship Id="rId136" Type="http://schemas.openxmlformats.org/officeDocument/2006/relationships/hyperlink" Target="https://vimeo.com/190226599" TargetMode="External"/><Relationship Id="rId157" Type="http://schemas.openxmlformats.org/officeDocument/2006/relationships/hyperlink" Target="https://vimeo.com/190166217" TargetMode="External"/><Relationship Id="rId178" Type="http://schemas.openxmlformats.org/officeDocument/2006/relationships/hyperlink" Target="https://vimeo.com/190315939" TargetMode="External"/><Relationship Id="rId301" Type="http://schemas.openxmlformats.org/officeDocument/2006/relationships/hyperlink" Target="https://vimeo.com/190434593" TargetMode="External"/><Relationship Id="rId322" Type="http://schemas.openxmlformats.org/officeDocument/2006/relationships/hyperlink" Target="https://vimeo.com/190437218" TargetMode="External"/><Relationship Id="rId343" Type="http://schemas.openxmlformats.org/officeDocument/2006/relationships/hyperlink" Target="https://vimeo.com/190377590" TargetMode="External"/><Relationship Id="rId364" Type="http://schemas.openxmlformats.org/officeDocument/2006/relationships/hyperlink" Target="https://vimeo.com/groups/414712/videos/190378210" TargetMode="External"/><Relationship Id="rId550" Type="http://schemas.openxmlformats.org/officeDocument/2006/relationships/hyperlink" Target="https://vimeo.com/190521555" TargetMode="External"/><Relationship Id="rId61" Type="http://schemas.openxmlformats.org/officeDocument/2006/relationships/hyperlink" Target="https://vimeo.com/190249766" TargetMode="External"/><Relationship Id="rId82" Type="http://schemas.openxmlformats.org/officeDocument/2006/relationships/hyperlink" Target="https://vimeo.com/190162248" TargetMode="External"/><Relationship Id="rId199" Type="http://schemas.openxmlformats.org/officeDocument/2006/relationships/hyperlink" Target="https://vimeo.com/190236550" TargetMode="External"/><Relationship Id="rId203" Type="http://schemas.openxmlformats.org/officeDocument/2006/relationships/hyperlink" Target="https://vimeo.com/190238044" TargetMode="External"/><Relationship Id="rId385" Type="http://schemas.openxmlformats.org/officeDocument/2006/relationships/hyperlink" Target="https://vimeo.com/190439831" TargetMode="External"/><Relationship Id="rId19" Type="http://schemas.openxmlformats.org/officeDocument/2006/relationships/hyperlink" Target="https://vimeo.com/189451218" TargetMode="External"/><Relationship Id="rId224" Type="http://schemas.openxmlformats.org/officeDocument/2006/relationships/hyperlink" Target="https://vimeo.com/190310074" TargetMode="External"/><Relationship Id="rId245" Type="http://schemas.openxmlformats.org/officeDocument/2006/relationships/hyperlink" Target="https://vimeo.com/190347923" TargetMode="External"/><Relationship Id="rId266" Type="http://schemas.openxmlformats.org/officeDocument/2006/relationships/hyperlink" Target="https://vimeo.com/groups/414712/videos/190354326" TargetMode="External"/><Relationship Id="rId287" Type="http://schemas.openxmlformats.org/officeDocument/2006/relationships/hyperlink" Target="https://vimeo.com/190421299" TargetMode="External"/><Relationship Id="rId410" Type="http://schemas.openxmlformats.org/officeDocument/2006/relationships/hyperlink" Target="http://vimeo.com/190396446" TargetMode="External"/><Relationship Id="rId431" Type="http://schemas.openxmlformats.org/officeDocument/2006/relationships/hyperlink" Target="https://vimeo.com/190432117" TargetMode="External"/><Relationship Id="rId452" Type="http://schemas.openxmlformats.org/officeDocument/2006/relationships/hyperlink" Target="https://vimeo.com/190409551" TargetMode="External"/><Relationship Id="rId473" Type="http://schemas.openxmlformats.org/officeDocument/2006/relationships/hyperlink" Target="https://vimeo.com/190354077" TargetMode="External"/><Relationship Id="rId494" Type="http://schemas.openxmlformats.org/officeDocument/2006/relationships/hyperlink" Target="https://vimeo.com/190360073" TargetMode="External"/><Relationship Id="rId508" Type="http://schemas.openxmlformats.org/officeDocument/2006/relationships/hyperlink" Target="https://vimeo.com/190224484" TargetMode="External"/><Relationship Id="rId529" Type="http://schemas.openxmlformats.org/officeDocument/2006/relationships/hyperlink" Target="https://vimeo.com/190381945" TargetMode="External"/><Relationship Id="rId30" Type="http://schemas.openxmlformats.org/officeDocument/2006/relationships/hyperlink" Target="https://click.email.vimeo.com/?qs=df3be566f5c5e8f4bf54038331f6a2c462321a9041d44e0e359d67e2e665013fde6a1692634f18e4033d832f5b883645" TargetMode="External"/><Relationship Id="rId105" Type="http://schemas.openxmlformats.org/officeDocument/2006/relationships/hyperlink" Target="https://vimeo.com/190102650" TargetMode="External"/><Relationship Id="rId126" Type="http://schemas.openxmlformats.org/officeDocument/2006/relationships/hyperlink" Target="https://vimeo.com/190215091" TargetMode="External"/><Relationship Id="rId147" Type="http://schemas.openxmlformats.org/officeDocument/2006/relationships/hyperlink" Target="https://vimeo.com/190266543" TargetMode="External"/><Relationship Id="rId168" Type="http://schemas.openxmlformats.org/officeDocument/2006/relationships/hyperlink" Target="https://vimeo.com/189866827" TargetMode="External"/><Relationship Id="rId312" Type="http://schemas.openxmlformats.org/officeDocument/2006/relationships/hyperlink" Target="https://vimeo.com/190383034" TargetMode="External"/><Relationship Id="rId333" Type="http://schemas.openxmlformats.org/officeDocument/2006/relationships/hyperlink" Target="https://vimeo.com/190430064" TargetMode="External"/><Relationship Id="rId354" Type="http://schemas.openxmlformats.org/officeDocument/2006/relationships/hyperlink" Target="https://vimeo.com/190397714" TargetMode="External"/><Relationship Id="rId540" Type="http://schemas.openxmlformats.org/officeDocument/2006/relationships/hyperlink" Target="https://vimeo.com/190467494" TargetMode="External"/><Relationship Id="rId51" Type="http://schemas.openxmlformats.org/officeDocument/2006/relationships/hyperlink" Target="https://vimeo.com/groups/414712/videos/189379704" TargetMode="External"/><Relationship Id="rId72" Type="http://schemas.openxmlformats.org/officeDocument/2006/relationships/hyperlink" Target="https://vimeo.com/189990144" TargetMode="External"/><Relationship Id="rId93" Type="http://schemas.openxmlformats.org/officeDocument/2006/relationships/hyperlink" Target="https://vimeo.com/189971765" TargetMode="External"/><Relationship Id="rId189" Type="http://schemas.openxmlformats.org/officeDocument/2006/relationships/hyperlink" Target="https://vimeo.com/190080142" TargetMode="External"/><Relationship Id="rId375" Type="http://schemas.openxmlformats.org/officeDocument/2006/relationships/hyperlink" Target="https://vimeo.com/190354723" TargetMode="External"/><Relationship Id="rId396" Type="http://schemas.openxmlformats.org/officeDocument/2006/relationships/hyperlink" Target="https://vimeo.com/190233658" TargetMode="External"/><Relationship Id="rId3" Type="http://schemas.openxmlformats.org/officeDocument/2006/relationships/hyperlink" Target="https://vimeo.com/189354143" TargetMode="External"/><Relationship Id="rId214" Type="http://schemas.openxmlformats.org/officeDocument/2006/relationships/hyperlink" Target="http://vimeo.com/groups/414712/videos/190361097" TargetMode="External"/><Relationship Id="rId235" Type="http://schemas.openxmlformats.org/officeDocument/2006/relationships/hyperlink" Target="https://vimeo.com/190355801" TargetMode="External"/><Relationship Id="rId256" Type="http://schemas.openxmlformats.org/officeDocument/2006/relationships/hyperlink" Target="https://vimeo.com/190346738" TargetMode="External"/><Relationship Id="rId277" Type="http://schemas.openxmlformats.org/officeDocument/2006/relationships/hyperlink" Target="https://vimeo.com/190399208" TargetMode="External"/><Relationship Id="rId298" Type="http://schemas.openxmlformats.org/officeDocument/2006/relationships/hyperlink" Target="https://vimeo.com/190433690" TargetMode="External"/><Relationship Id="rId400" Type="http://schemas.openxmlformats.org/officeDocument/2006/relationships/hyperlink" Target="https://vimeo.com/190362116" TargetMode="External"/><Relationship Id="rId421" Type="http://schemas.openxmlformats.org/officeDocument/2006/relationships/hyperlink" Target="https://vimeo.com/190435158" TargetMode="External"/><Relationship Id="rId442" Type="http://schemas.openxmlformats.org/officeDocument/2006/relationships/hyperlink" Target="https://vimeo.com/groups/414712/videos/190322322" TargetMode="External"/><Relationship Id="rId463" Type="http://schemas.openxmlformats.org/officeDocument/2006/relationships/hyperlink" Target="https://vimeo.com/190393854" TargetMode="External"/><Relationship Id="rId484" Type="http://schemas.openxmlformats.org/officeDocument/2006/relationships/hyperlink" Target="https://vimeo.com/190360393" TargetMode="External"/><Relationship Id="rId519" Type="http://schemas.openxmlformats.org/officeDocument/2006/relationships/hyperlink" Target="https://vimeo.com/190213639" TargetMode="External"/><Relationship Id="rId116" Type="http://schemas.openxmlformats.org/officeDocument/2006/relationships/hyperlink" Target="https://vimeo.com/189937698" TargetMode="External"/><Relationship Id="rId137" Type="http://schemas.openxmlformats.org/officeDocument/2006/relationships/hyperlink" Target="https://vimeo.com/190226617" TargetMode="External"/><Relationship Id="rId158" Type="http://schemas.openxmlformats.org/officeDocument/2006/relationships/hyperlink" Target="https://vimeo.com/190166732" TargetMode="External"/><Relationship Id="rId302" Type="http://schemas.openxmlformats.org/officeDocument/2006/relationships/hyperlink" Target="https://vimeo.com/190426576" TargetMode="External"/><Relationship Id="rId323" Type="http://schemas.openxmlformats.org/officeDocument/2006/relationships/hyperlink" Target="https://vimeo.com/190178647" TargetMode="External"/><Relationship Id="rId344" Type="http://schemas.openxmlformats.org/officeDocument/2006/relationships/hyperlink" Target="https://vimeo.com/190377586" TargetMode="External"/><Relationship Id="rId530" Type="http://schemas.openxmlformats.org/officeDocument/2006/relationships/hyperlink" Target="https://vimeo.com/190380145" TargetMode="External"/><Relationship Id="rId20" Type="http://schemas.openxmlformats.org/officeDocument/2006/relationships/hyperlink" Target="https://vimeo.com/189218196" TargetMode="External"/><Relationship Id="rId41" Type="http://schemas.openxmlformats.org/officeDocument/2006/relationships/hyperlink" Target="https://vimeo.com/189925113" TargetMode="External"/><Relationship Id="rId62" Type="http://schemas.openxmlformats.org/officeDocument/2006/relationships/hyperlink" Target="https://vimeo.com/190249867" TargetMode="External"/><Relationship Id="rId83" Type="http://schemas.openxmlformats.org/officeDocument/2006/relationships/hyperlink" Target="https://vimeo.com/190163246" TargetMode="External"/><Relationship Id="rId179" Type="http://schemas.openxmlformats.org/officeDocument/2006/relationships/hyperlink" Target="https://vimeo.com/190315943" TargetMode="External"/><Relationship Id="rId365" Type="http://schemas.openxmlformats.org/officeDocument/2006/relationships/hyperlink" Target="https://vimeo.com/groups/414712/videos/190378210" TargetMode="External"/><Relationship Id="rId386" Type="http://schemas.openxmlformats.org/officeDocument/2006/relationships/hyperlink" Target="https://vimeo.com/190439832" TargetMode="External"/><Relationship Id="rId551" Type="http://schemas.openxmlformats.org/officeDocument/2006/relationships/printerSettings" Target="../printerSettings/printerSettings1.bin"/><Relationship Id="rId190" Type="http://schemas.openxmlformats.org/officeDocument/2006/relationships/hyperlink" Target="https://vimeo.com/189957847" TargetMode="External"/><Relationship Id="rId204" Type="http://schemas.openxmlformats.org/officeDocument/2006/relationships/hyperlink" Target="https://vimeo.com/190262142" TargetMode="External"/><Relationship Id="rId225" Type="http://schemas.openxmlformats.org/officeDocument/2006/relationships/hyperlink" Target="https://vimeo.com/190310858" TargetMode="External"/><Relationship Id="rId246" Type="http://schemas.openxmlformats.org/officeDocument/2006/relationships/hyperlink" Target="https://vimeo.com/190347593" TargetMode="External"/><Relationship Id="rId267" Type="http://schemas.openxmlformats.org/officeDocument/2006/relationships/hyperlink" Target="https://vimeo.com/groups/414712/videos/190354326" TargetMode="External"/><Relationship Id="rId288" Type="http://schemas.openxmlformats.org/officeDocument/2006/relationships/hyperlink" Target="https://vimeo.com/190420937" TargetMode="External"/><Relationship Id="rId411" Type="http://schemas.openxmlformats.org/officeDocument/2006/relationships/hyperlink" Target="https://vimeo.com/190400184" TargetMode="External"/><Relationship Id="rId432" Type="http://schemas.openxmlformats.org/officeDocument/2006/relationships/hyperlink" Target="https://vimeo.com/190431895" TargetMode="External"/><Relationship Id="rId453" Type="http://schemas.openxmlformats.org/officeDocument/2006/relationships/hyperlink" Target="https://click.email.vimeo.com/?qs=3472d4dbc9a99096af1aa1daf677e2735e1265fa8d3201bb1931dd865101069e0eca636565802b111443de2368617d82" TargetMode="External"/><Relationship Id="rId474" Type="http://schemas.openxmlformats.org/officeDocument/2006/relationships/hyperlink" Target="https://vimeo.com/190354078" TargetMode="External"/><Relationship Id="rId509" Type="http://schemas.openxmlformats.org/officeDocument/2006/relationships/hyperlink" Target="https://vimeo.com/groups/414712/videos/190736318" TargetMode="External"/><Relationship Id="rId106" Type="http://schemas.openxmlformats.org/officeDocument/2006/relationships/hyperlink" Target="https://vimeo.com/190101913" TargetMode="External"/><Relationship Id="rId127" Type="http://schemas.openxmlformats.org/officeDocument/2006/relationships/hyperlink" Target="https://vimeo.com/190215081" TargetMode="External"/><Relationship Id="rId313" Type="http://schemas.openxmlformats.org/officeDocument/2006/relationships/hyperlink" Target="https://vimeo.com/190383176" TargetMode="External"/><Relationship Id="rId495" Type="http://schemas.openxmlformats.org/officeDocument/2006/relationships/hyperlink" Target="https://vimeo.com/190308654" TargetMode="External"/><Relationship Id="rId10" Type="http://schemas.openxmlformats.org/officeDocument/2006/relationships/hyperlink" Target="https://vimeo.com/189362923" TargetMode="External"/><Relationship Id="rId31" Type="http://schemas.openxmlformats.org/officeDocument/2006/relationships/hyperlink" Target="https://vimeo.com/189347326" TargetMode="External"/><Relationship Id="rId52" Type="http://schemas.openxmlformats.org/officeDocument/2006/relationships/hyperlink" Target="https://vimeo.com/groups/414712/videos/189380431" TargetMode="External"/><Relationship Id="rId73" Type="http://schemas.openxmlformats.org/officeDocument/2006/relationships/hyperlink" Target="https://vimeo.com/189996852" TargetMode="External"/><Relationship Id="rId94" Type="http://schemas.openxmlformats.org/officeDocument/2006/relationships/hyperlink" Target="https://vimeo.com/189973243" TargetMode="External"/><Relationship Id="rId148" Type="http://schemas.openxmlformats.org/officeDocument/2006/relationships/hyperlink" Target="https://vimeo.com/190268453" TargetMode="External"/><Relationship Id="rId169" Type="http://schemas.openxmlformats.org/officeDocument/2006/relationships/hyperlink" Target="https://vimeo.com/189866999" TargetMode="External"/><Relationship Id="rId334" Type="http://schemas.openxmlformats.org/officeDocument/2006/relationships/hyperlink" Target="https://vimeo.com/190430653" TargetMode="External"/><Relationship Id="rId355" Type="http://schemas.openxmlformats.org/officeDocument/2006/relationships/hyperlink" Target="https://vimeo.com/190397886" TargetMode="External"/><Relationship Id="rId376" Type="http://schemas.openxmlformats.org/officeDocument/2006/relationships/hyperlink" Target="https://vimeo.com/190354747" TargetMode="External"/><Relationship Id="rId397" Type="http://schemas.openxmlformats.org/officeDocument/2006/relationships/hyperlink" Target="https://vimeo.com/190233647" TargetMode="External"/><Relationship Id="rId520" Type="http://schemas.openxmlformats.org/officeDocument/2006/relationships/hyperlink" Target="https://vimeo.com/190874828" TargetMode="External"/><Relationship Id="rId541" Type="http://schemas.openxmlformats.org/officeDocument/2006/relationships/hyperlink" Target="https://vimeo.com/190466054" TargetMode="External"/><Relationship Id="rId4" Type="http://schemas.openxmlformats.org/officeDocument/2006/relationships/hyperlink" Target="https://vimeo.com/189355230" TargetMode="External"/><Relationship Id="rId180" Type="http://schemas.openxmlformats.org/officeDocument/2006/relationships/hyperlink" Target="https://vimeo.com/190315942" TargetMode="External"/><Relationship Id="rId215" Type="http://schemas.openxmlformats.org/officeDocument/2006/relationships/hyperlink" Target="http://vimeo.com/groups/414712/videos/190361313" TargetMode="External"/><Relationship Id="rId236" Type="http://schemas.openxmlformats.org/officeDocument/2006/relationships/hyperlink" Target="https://vimeo.com/190356282" TargetMode="External"/><Relationship Id="rId257" Type="http://schemas.openxmlformats.org/officeDocument/2006/relationships/hyperlink" Target="https://vimeo.com/190346732" TargetMode="External"/><Relationship Id="rId278" Type="http://schemas.openxmlformats.org/officeDocument/2006/relationships/hyperlink" Target="https://vimeo.com/190420645" TargetMode="External"/><Relationship Id="rId401" Type="http://schemas.openxmlformats.org/officeDocument/2006/relationships/hyperlink" Target="https://vimeo.com/190365302" TargetMode="External"/><Relationship Id="rId422" Type="http://schemas.openxmlformats.org/officeDocument/2006/relationships/hyperlink" Target="https://vimeo.com/190437253" TargetMode="External"/><Relationship Id="rId443" Type="http://schemas.openxmlformats.org/officeDocument/2006/relationships/hyperlink" Target="https://vimeo.com/groups/414712/videos/190321896" TargetMode="External"/><Relationship Id="rId464" Type="http://schemas.openxmlformats.org/officeDocument/2006/relationships/hyperlink" Target="https://vimeo.com/190393854" TargetMode="External"/><Relationship Id="rId303" Type="http://schemas.openxmlformats.org/officeDocument/2006/relationships/hyperlink" Target="https://vimeo.com/190322310" TargetMode="External"/><Relationship Id="rId485" Type="http://schemas.openxmlformats.org/officeDocument/2006/relationships/hyperlink" Target="https://vimeo.com/190360388" TargetMode="External"/><Relationship Id="rId42" Type="http://schemas.openxmlformats.org/officeDocument/2006/relationships/hyperlink" Target="https://vimeo.com/189162592" TargetMode="External"/><Relationship Id="rId84" Type="http://schemas.openxmlformats.org/officeDocument/2006/relationships/hyperlink" Target="https://vimeo.com/189757273" TargetMode="External"/><Relationship Id="rId138" Type="http://schemas.openxmlformats.org/officeDocument/2006/relationships/hyperlink" Target="https://vimeo.com/190226626" TargetMode="External"/><Relationship Id="rId345" Type="http://schemas.openxmlformats.org/officeDocument/2006/relationships/hyperlink" Target="https://vimeo.com/190377585" TargetMode="External"/><Relationship Id="rId387" Type="http://schemas.openxmlformats.org/officeDocument/2006/relationships/hyperlink" Target="https://vimeo.com/190441231" TargetMode="External"/><Relationship Id="rId510" Type="http://schemas.openxmlformats.org/officeDocument/2006/relationships/hyperlink" Target="https://vimeo.com/groups/414712/videos/190736383" TargetMode="External"/><Relationship Id="rId191" Type="http://schemas.openxmlformats.org/officeDocument/2006/relationships/hyperlink" Target="https://vimeo.com/189957847" TargetMode="External"/><Relationship Id="rId205" Type="http://schemas.openxmlformats.org/officeDocument/2006/relationships/hyperlink" Target="https://vimeo.com/190264355" TargetMode="External"/><Relationship Id="rId247" Type="http://schemas.openxmlformats.org/officeDocument/2006/relationships/hyperlink" Target="https://vimeo.com/190348047" TargetMode="External"/><Relationship Id="rId412" Type="http://schemas.openxmlformats.org/officeDocument/2006/relationships/hyperlink" Target="https://vimeo.com/190400322" TargetMode="External"/><Relationship Id="rId107" Type="http://schemas.openxmlformats.org/officeDocument/2006/relationships/hyperlink" Target="https://vimeo.com/190100327" TargetMode="External"/><Relationship Id="rId289" Type="http://schemas.openxmlformats.org/officeDocument/2006/relationships/hyperlink" Target="https://vimeo.com/190420971" TargetMode="External"/><Relationship Id="rId454" Type="http://schemas.openxmlformats.org/officeDocument/2006/relationships/hyperlink" Target="https://click.email.vimeo.com/?qs=e8f14d227a3df9701b4371cc53a46d2d73e6e48a83366071c22b5c926bf42c4fdc543c0d57d9e8df22aed024d9f6d4c4" TargetMode="External"/><Relationship Id="rId496" Type="http://schemas.openxmlformats.org/officeDocument/2006/relationships/hyperlink" Target="https://vimeo.com/190308646" TargetMode="External"/><Relationship Id="rId11" Type="http://schemas.openxmlformats.org/officeDocument/2006/relationships/hyperlink" Target="https://vimeo.com/189362923" TargetMode="External"/><Relationship Id="rId53" Type="http://schemas.openxmlformats.org/officeDocument/2006/relationships/hyperlink" Target="https://vimeo.com/groups/414712/videos/189376055" TargetMode="External"/><Relationship Id="rId149" Type="http://schemas.openxmlformats.org/officeDocument/2006/relationships/hyperlink" Target="https://vimeo.com/190269282" TargetMode="External"/><Relationship Id="rId314" Type="http://schemas.openxmlformats.org/officeDocument/2006/relationships/hyperlink" Target="https://vimeo.com/190383317" TargetMode="External"/><Relationship Id="rId356" Type="http://schemas.openxmlformats.org/officeDocument/2006/relationships/hyperlink" Target="https://vimeo.com/190398028" TargetMode="External"/><Relationship Id="rId398" Type="http://schemas.openxmlformats.org/officeDocument/2006/relationships/hyperlink" Target="https://vimeo.com/190233644" TargetMode="External"/><Relationship Id="rId521" Type="http://schemas.openxmlformats.org/officeDocument/2006/relationships/hyperlink" Target="https://vimeo.com/190874809" TargetMode="External"/><Relationship Id="rId95" Type="http://schemas.openxmlformats.org/officeDocument/2006/relationships/hyperlink" Target="https://vimeo.com/189973951" TargetMode="External"/><Relationship Id="rId160" Type="http://schemas.openxmlformats.org/officeDocument/2006/relationships/hyperlink" Target="https://vimeo.com/190168063" TargetMode="External"/><Relationship Id="rId216" Type="http://schemas.openxmlformats.org/officeDocument/2006/relationships/hyperlink" Target="http://vimeo.com/groups/414712/videos/190361561" TargetMode="External"/><Relationship Id="rId423" Type="http://schemas.openxmlformats.org/officeDocument/2006/relationships/hyperlink" Target="https://vimeo.com/190430034" TargetMode="External"/><Relationship Id="rId258" Type="http://schemas.openxmlformats.org/officeDocument/2006/relationships/hyperlink" Target="https://vimeo.com/groups/414712/videos/190289523" TargetMode="External"/><Relationship Id="rId465" Type="http://schemas.openxmlformats.org/officeDocument/2006/relationships/hyperlink" Target="https://vimeo.com/190394778" TargetMode="External"/><Relationship Id="rId22" Type="http://schemas.openxmlformats.org/officeDocument/2006/relationships/hyperlink" Target="https://vimeo.com/188835283" TargetMode="External"/><Relationship Id="rId64" Type="http://schemas.openxmlformats.org/officeDocument/2006/relationships/hyperlink" Target="https://vimeo.com/groups/414712/videos/189938385" TargetMode="External"/><Relationship Id="rId118" Type="http://schemas.openxmlformats.org/officeDocument/2006/relationships/hyperlink" Target="https://vimeo.com/189937700" TargetMode="External"/><Relationship Id="rId325" Type="http://schemas.openxmlformats.org/officeDocument/2006/relationships/hyperlink" Target="https://vimeo.com/190363929" TargetMode="External"/><Relationship Id="rId367" Type="http://schemas.openxmlformats.org/officeDocument/2006/relationships/hyperlink" Target="https://vimeo.com/190354177" TargetMode="External"/><Relationship Id="rId532" Type="http://schemas.openxmlformats.org/officeDocument/2006/relationships/hyperlink" Target="https://vimeo.com/190380530" TargetMode="External"/><Relationship Id="rId171" Type="http://schemas.openxmlformats.org/officeDocument/2006/relationships/hyperlink" Target="https://vimeo.com/groups/414712/videos/190301990" TargetMode="External"/><Relationship Id="rId227" Type="http://schemas.openxmlformats.org/officeDocument/2006/relationships/hyperlink" Target="https://vimeo.com/190311731" TargetMode="External"/><Relationship Id="rId269" Type="http://schemas.openxmlformats.org/officeDocument/2006/relationships/hyperlink" Target="https://vimeo.com/groups/414712/videos/190272984" TargetMode="External"/><Relationship Id="rId434" Type="http://schemas.openxmlformats.org/officeDocument/2006/relationships/hyperlink" Target="https://vimeo.com/190391329" TargetMode="External"/><Relationship Id="rId476" Type="http://schemas.openxmlformats.org/officeDocument/2006/relationships/hyperlink" Target="https://vimeo.com/190361697" TargetMode="External"/><Relationship Id="rId33" Type="http://schemas.openxmlformats.org/officeDocument/2006/relationships/hyperlink" Target="https://vimeo.com/189347325" TargetMode="External"/><Relationship Id="rId129" Type="http://schemas.openxmlformats.org/officeDocument/2006/relationships/hyperlink" Target="https://vimeo.com/190215065" TargetMode="External"/><Relationship Id="rId280" Type="http://schemas.openxmlformats.org/officeDocument/2006/relationships/hyperlink" Target="https://vimeo.com/190420700" TargetMode="External"/><Relationship Id="rId336" Type="http://schemas.openxmlformats.org/officeDocument/2006/relationships/hyperlink" Target="https://vimeo.com/190431111" TargetMode="External"/><Relationship Id="rId501" Type="http://schemas.openxmlformats.org/officeDocument/2006/relationships/hyperlink" Target="https://vimeo.com/190224485" TargetMode="External"/><Relationship Id="rId543" Type="http://schemas.openxmlformats.org/officeDocument/2006/relationships/hyperlink" Target="https://vimeo.com/190468110" TargetMode="External"/><Relationship Id="rId75" Type="http://schemas.openxmlformats.org/officeDocument/2006/relationships/hyperlink" Target="https://vimeo.com/189999260" TargetMode="External"/><Relationship Id="rId140" Type="http://schemas.openxmlformats.org/officeDocument/2006/relationships/hyperlink" Target="https://vimeo.com/190226655" TargetMode="External"/><Relationship Id="rId182" Type="http://schemas.openxmlformats.org/officeDocument/2006/relationships/hyperlink" Target="https://vimeo.com/190079235" TargetMode="External"/><Relationship Id="rId378" Type="http://schemas.openxmlformats.org/officeDocument/2006/relationships/hyperlink" Target="https://vimeo.com/190431925" TargetMode="External"/><Relationship Id="rId403" Type="http://schemas.openxmlformats.org/officeDocument/2006/relationships/hyperlink" Target="https://vimeo.com/190368161" TargetMode="External"/><Relationship Id="rId6" Type="http://schemas.openxmlformats.org/officeDocument/2006/relationships/hyperlink" Target="https://vimeo.com/189498163" TargetMode="External"/><Relationship Id="rId238" Type="http://schemas.openxmlformats.org/officeDocument/2006/relationships/hyperlink" Target="https://vimeo.com/190356945" TargetMode="External"/><Relationship Id="rId445" Type="http://schemas.openxmlformats.org/officeDocument/2006/relationships/hyperlink" Target="https://vimeo.com/groups/414712/videos/190321898" TargetMode="External"/><Relationship Id="rId487" Type="http://schemas.openxmlformats.org/officeDocument/2006/relationships/hyperlink" Target="https://vimeo.com/groups/414712/videos/190260666" TargetMode="External"/><Relationship Id="rId291" Type="http://schemas.openxmlformats.org/officeDocument/2006/relationships/hyperlink" Target="https://vimeo.com/190436700" TargetMode="External"/><Relationship Id="rId305" Type="http://schemas.openxmlformats.org/officeDocument/2006/relationships/hyperlink" Target="https://vimeo.com/190320842" TargetMode="External"/><Relationship Id="rId347" Type="http://schemas.openxmlformats.org/officeDocument/2006/relationships/hyperlink" Target="https://vimeo.com/190377535" TargetMode="External"/><Relationship Id="rId512" Type="http://schemas.openxmlformats.org/officeDocument/2006/relationships/hyperlink" Target="https://vimeo.com/groups/414712/videos/190737678" TargetMode="External"/><Relationship Id="rId44" Type="http://schemas.openxmlformats.org/officeDocument/2006/relationships/hyperlink" Target="https://vimeo.com/189165751" TargetMode="External"/><Relationship Id="rId86" Type="http://schemas.openxmlformats.org/officeDocument/2006/relationships/hyperlink" Target="https://vimeo.com/189757769" TargetMode="External"/><Relationship Id="rId151" Type="http://schemas.openxmlformats.org/officeDocument/2006/relationships/hyperlink" Target="https://vimeo.com/190269901" TargetMode="External"/><Relationship Id="rId389" Type="http://schemas.openxmlformats.org/officeDocument/2006/relationships/hyperlink" Target="https://vimeo.com/190441234" TargetMode="External"/><Relationship Id="rId193" Type="http://schemas.openxmlformats.org/officeDocument/2006/relationships/hyperlink" Target="https://vimeo.com/189957846" TargetMode="External"/><Relationship Id="rId207" Type="http://schemas.openxmlformats.org/officeDocument/2006/relationships/hyperlink" Target="https://vimeo.com/190265958" TargetMode="External"/><Relationship Id="rId249" Type="http://schemas.openxmlformats.org/officeDocument/2006/relationships/hyperlink" Target="https://vimeo.com/190357649" TargetMode="External"/><Relationship Id="rId414" Type="http://schemas.openxmlformats.org/officeDocument/2006/relationships/hyperlink" Target="https://vimeo.com/190435505" TargetMode="External"/><Relationship Id="rId456" Type="http://schemas.openxmlformats.org/officeDocument/2006/relationships/hyperlink" Target="https://click.email.vimeo.com/?qs=cf2d9c954bc64ed48c2676e7b609c49aa215ba6ad352afd374b17ff4afe2df6006f83badbcf4eefc960485bf50e202e7" TargetMode="External"/><Relationship Id="rId498" Type="http://schemas.openxmlformats.org/officeDocument/2006/relationships/hyperlink" Target="https://vimeo.com/190064967" TargetMode="External"/><Relationship Id="rId13" Type="http://schemas.openxmlformats.org/officeDocument/2006/relationships/hyperlink" Target="https://vimeo.com/189365231" TargetMode="External"/><Relationship Id="rId109" Type="http://schemas.openxmlformats.org/officeDocument/2006/relationships/hyperlink" Target="https://vimeo.com/190104080" TargetMode="External"/><Relationship Id="rId260" Type="http://schemas.openxmlformats.org/officeDocument/2006/relationships/hyperlink" Target="https://vimeo.com/groups/414712/videos/190289522" TargetMode="External"/><Relationship Id="rId316" Type="http://schemas.openxmlformats.org/officeDocument/2006/relationships/hyperlink" Target="https://vimeo.com/190437988" TargetMode="External"/><Relationship Id="rId523" Type="http://schemas.openxmlformats.org/officeDocument/2006/relationships/hyperlink" Target="https://vimeo.com/190874780" TargetMode="External"/><Relationship Id="rId55" Type="http://schemas.openxmlformats.org/officeDocument/2006/relationships/hyperlink" Target="https://vimeo.com/190249942" TargetMode="External"/><Relationship Id="rId97" Type="http://schemas.openxmlformats.org/officeDocument/2006/relationships/hyperlink" Target="https://vimeo.com/189975043" TargetMode="External"/><Relationship Id="rId120" Type="http://schemas.openxmlformats.org/officeDocument/2006/relationships/hyperlink" Target="https://vimeo.com/189045605" TargetMode="External"/><Relationship Id="rId358" Type="http://schemas.openxmlformats.org/officeDocument/2006/relationships/hyperlink" Target="https://vimeo.com/190383722" TargetMode="External"/><Relationship Id="rId162" Type="http://schemas.openxmlformats.org/officeDocument/2006/relationships/hyperlink" Target="https://vimeo.com/189864336" TargetMode="External"/><Relationship Id="rId218" Type="http://schemas.openxmlformats.org/officeDocument/2006/relationships/hyperlink" Target="http://vimeo.com/groups/414712/videos/190362119" TargetMode="External"/><Relationship Id="rId425" Type="http://schemas.openxmlformats.org/officeDocument/2006/relationships/hyperlink" Target="https://vimeo.com/190401756" TargetMode="External"/><Relationship Id="rId467" Type="http://schemas.openxmlformats.org/officeDocument/2006/relationships/hyperlink" Target="https://vimeo.com/190395120" TargetMode="External"/><Relationship Id="rId271" Type="http://schemas.openxmlformats.org/officeDocument/2006/relationships/hyperlink" Target="https://vimeo.com/groups/414712/videos/190273573" TargetMode="External"/><Relationship Id="rId24" Type="http://schemas.openxmlformats.org/officeDocument/2006/relationships/hyperlink" Target="https://vimeo.com/189507790" TargetMode="External"/><Relationship Id="rId66" Type="http://schemas.openxmlformats.org/officeDocument/2006/relationships/hyperlink" Target="https://vimeo.com/groups/414712/videos/189938388" TargetMode="External"/><Relationship Id="rId131" Type="http://schemas.openxmlformats.org/officeDocument/2006/relationships/hyperlink" Target="https://vimeo.com/190215058" TargetMode="External"/><Relationship Id="rId327" Type="http://schemas.openxmlformats.org/officeDocument/2006/relationships/hyperlink" Target="https://vimeo.com/190354088" TargetMode="External"/><Relationship Id="rId369" Type="http://schemas.openxmlformats.org/officeDocument/2006/relationships/hyperlink" Target="https://vimeo.com/190354436" TargetMode="External"/><Relationship Id="rId534" Type="http://schemas.openxmlformats.org/officeDocument/2006/relationships/hyperlink" Target="https://vimeo.com/190055257" TargetMode="External"/><Relationship Id="rId173" Type="http://schemas.openxmlformats.org/officeDocument/2006/relationships/hyperlink" Target="https://vimeo.com/190246757" TargetMode="External"/><Relationship Id="rId229" Type="http://schemas.openxmlformats.org/officeDocument/2006/relationships/hyperlink" Target="https://vimeo.com/190354850" TargetMode="External"/><Relationship Id="rId380" Type="http://schemas.openxmlformats.org/officeDocument/2006/relationships/hyperlink" Target="https://vimeo.com/190432114" TargetMode="External"/><Relationship Id="rId436" Type="http://schemas.openxmlformats.org/officeDocument/2006/relationships/hyperlink" Target="https://vimeo.com/groups/414712/videos/190305880" TargetMode="External"/><Relationship Id="rId240" Type="http://schemas.openxmlformats.org/officeDocument/2006/relationships/hyperlink" Target="https://vimeo.com/190289015" TargetMode="External"/><Relationship Id="rId478" Type="http://schemas.openxmlformats.org/officeDocument/2006/relationships/hyperlink" Target="https://vimeo.com/groups/414712/videos/190297313" TargetMode="External"/><Relationship Id="rId35" Type="http://schemas.openxmlformats.org/officeDocument/2006/relationships/hyperlink" Target="https://vimeo.com/189347328" TargetMode="External"/><Relationship Id="rId77" Type="http://schemas.openxmlformats.org/officeDocument/2006/relationships/hyperlink" Target="https://vimeo.com/190002905" TargetMode="External"/><Relationship Id="rId100" Type="http://schemas.openxmlformats.org/officeDocument/2006/relationships/hyperlink" Target="https://vimeo.com/189976844" TargetMode="External"/><Relationship Id="rId282" Type="http://schemas.openxmlformats.org/officeDocument/2006/relationships/hyperlink" Target="https://vimeo.com/190420944" TargetMode="External"/><Relationship Id="rId338" Type="http://schemas.openxmlformats.org/officeDocument/2006/relationships/hyperlink" Target="https://vimeo.com/190377622" TargetMode="External"/><Relationship Id="rId503" Type="http://schemas.openxmlformats.org/officeDocument/2006/relationships/hyperlink" Target="https://vimeo.com/190308649" TargetMode="External"/><Relationship Id="rId545" Type="http://schemas.openxmlformats.org/officeDocument/2006/relationships/hyperlink" Target="https://vimeo.com/190468689" TargetMode="External"/><Relationship Id="rId8" Type="http://schemas.openxmlformats.org/officeDocument/2006/relationships/hyperlink" Target="https://vimeo.com/189361843" TargetMode="External"/><Relationship Id="rId142" Type="http://schemas.openxmlformats.org/officeDocument/2006/relationships/hyperlink" Target="https://vimeo.com/groups/414712/videos/189307370" TargetMode="External"/><Relationship Id="rId184" Type="http://schemas.openxmlformats.org/officeDocument/2006/relationships/hyperlink" Target="https://vimeo.com/190079639" TargetMode="External"/><Relationship Id="rId391" Type="http://schemas.openxmlformats.org/officeDocument/2006/relationships/hyperlink" Target="https://vimeo.com/190441230" TargetMode="External"/><Relationship Id="rId405" Type="http://schemas.openxmlformats.org/officeDocument/2006/relationships/hyperlink" Target="http://vimeo.com/190394678" TargetMode="External"/><Relationship Id="rId447" Type="http://schemas.openxmlformats.org/officeDocument/2006/relationships/hyperlink" Target="https://vimeo.com/190408323" TargetMode="External"/><Relationship Id="rId251" Type="http://schemas.openxmlformats.org/officeDocument/2006/relationships/hyperlink" Target="https://vimeo.com/190357653" TargetMode="External"/><Relationship Id="rId489" Type="http://schemas.openxmlformats.org/officeDocument/2006/relationships/hyperlink" Target="https://vimeo.com/user5365598/video" TargetMode="External"/><Relationship Id="rId46" Type="http://schemas.openxmlformats.org/officeDocument/2006/relationships/hyperlink" Target="https://vimeo.com/189166730" TargetMode="External"/><Relationship Id="rId293" Type="http://schemas.openxmlformats.org/officeDocument/2006/relationships/hyperlink" Target="https://vimeo.com/190436281" TargetMode="External"/><Relationship Id="rId307" Type="http://schemas.openxmlformats.org/officeDocument/2006/relationships/hyperlink" Target="https://vimeo.com/190321349" TargetMode="External"/><Relationship Id="rId349" Type="http://schemas.openxmlformats.org/officeDocument/2006/relationships/hyperlink" Target="https://vimeo.com/190377505" TargetMode="External"/><Relationship Id="rId514" Type="http://schemas.openxmlformats.org/officeDocument/2006/relationships/hyperlink" Target="https://vimeo.com/groups/414712/videos/190737721" TargetMode="External"/><Relationship Id="rId88" Type="http://schemas.openxmlformats.org/officeDocument/2006/relationships/hyperlink" Target="https://vimeo.com/189889010" TargetMode="External"/><Relationship Id="rId111" Type="http://schemas.openxmlformats.org/officeDocument/2006/relationships/hyperlink" Target="https://vimeo.com/190104604" TargetMode="External"/><Relationship Id="rId153" Type="http://schemas.openxmlformats.org/officeDocument/2006/relationships/hyperlink" Target="https://vimeo.com/190270401" TargetMode="External"/><Relationship Id="rId195" Type="http://schemas.openxmlformats.org/officeDocument/2006/relationships/hyperlink" Target="https://vimeo.com/189957846" TargetMode="External"/><Relationship Id="rId209" Type="http://schemas.openxmlformats.org/officeDocument/2006/relationships/hyperlink" Target="https://vimeo.com/groups/414712/videos/190351746" TargetMode="External"/><Relationship Id="rId360" Type="http://schemas.openxmlformats.org/officeDocument/2006/relationships/hyperlink" Target="https://vimeo.com/190422723" TargetMode="External"/><Relationship Id="rId416" Type="http://schemas.openxmlformats.org/officeDocument/2006/relationships/hyperlink" Target="https://vimeo.com/190435160"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319"/>
  <sheetViews>
    <sheetView zoomScale="60" zoomScaleNormal="60" workbookViewId="0">
      <pane ySplit="1" topLeftCell="A2" activePane="bottomLeft" state="frozen"/>
      <selection pane="bottomLeft" activeCell="V16" sqref="V16"/>
    </sheetView>
  </sheetViews>
  <sheetFormatPr defaultRowHeight="15"/>
  <cols>
    <col min="2" max="2" width="27.42578125" customWidth="1"/>
    <col min="3" max="3" width="14" bestFit="1" customWidth="1"/>
    <col min="4" max="4" width="36" style="33" bestFit="1" customWidth="1"/>
    <col min="5" max="6" width="47.28515625" customWidth="1"/>
    <col min="7" max="7" width="9.140625" style="2"/>
    <col min="8" max="8" width="14.140625" style="2" bestFit="1" customWidth="1"/>
    <col min="9" max="9" width="14.42578125" style="1" bestFit="1" customWidth="1"/>
    <col min="10" max="10" width="12" style="9" bestFit="1" customWidth="1"/>
    <col min="11" max="11" width="29.85546875" style="2" bestFit="1" customWidth="1"/>
    <col min="12" max="12" width="12.28515625" style="2" bestFit="1" customWidth="1"/>
    <col min="13" max="13" width="10.42578125" style="2" bestFit="1" customWidth="1"/>
    <col min="14" max="14" width="22.5703125" style="2" bestFit="1" customWidth="1"/>
    <col min="15" max="15" width="24.7109375" bestFit="1" customWidth="1"/>
  </cols>
  <sheetData>
    <row r="1" spans="1:15">
      <c r="A1" s="3" t="s">
        <v>28</v>
      </c>
      <c r="B1" s="3" t="s">
        <v>29</v>
      </c>
      <c r="C1" s="27" t="s">
        <v>0</v>
      </c>
      <c r="D1" s="32" t="s">
        <v>7</v>
      </c>
      <c r="E1" s="28" t="s">
        <v>3</v>
      </c>
      <c r="F1" s="4" t="s">
        <v>2644</v>
      </c>
      <c r="G1" s="5" t="s">
        <v>2</v>
      </c>
      <c r="H1" s="5" t="s">
        <v>1</v>
      </c>
      <c r="I1" s="6" t="s">
        <v>8</v>
      </c>
      <c r="J1" s="8" t="s">
        <v>5</v>
      </c>
      <c r="K1" s="5" t="s">
        <v>9</v>
      </c>
      <c r="L1" s="5" t="s">
        <v>4</v>
      </c>
      <c r="M1" s="5" t="s">
        <v>10</v>
      </c>
      <c r="N1" s="5" t="s">
        <v>11</v>
      </c>
      <c r="O1" s="4" t="s">
        <v>6</v>
      </c>
    </row>
    <row r="2" spans="1:15" ht="15.75" customHeight="1">
      <c r="A2" s="34">
        <v>1</v>
      </c>
      <c r="B2" s="34">
        <v>347</v>
      </c>
      <c r="C2" s="35" t="s">
        <v>27</v>
      </c>
      <c r="D2" s="26" t="s">
        <v>12</v>
      </c>
      <c r="E2" s="35" t="s">
        <v>26</v>
      </c>
      <c r="F2" s="35" t="str">
        <f>VLOOKUP(E2,'[1]CM Liga'!$A:$D,4,FALSE)</f>
        <v>Krk</v>
      </c>
      <c r="G2" s="26">
        <v>1</v>
      </c>
      <c r="H2" s="36" t="s">
        <v>13</v>
      </c>
      <c r="I2" s="37">
        <v>190</v>
      </c>
      <c r="J2" s="38">
        <v>5.4</v>
      </c>
      <c r="K2" s="39" t="s">
        <v>14</v>
      </c>
      <c r="L2" s="40" t="s">
        <v>15</v>
      </c>
      <c r="M2" s="26" t="s">
        <v>16</v>
      </c>
      <c r="N2" s="26" t="s">
        <v>17</v>
      </c>
      <c r="O2" s="35" t="str">
        <f t="shared" ref="O2:O65" si="0">IF(B2&gt;218,"DA","NE")</f>
        <v>DA</v>
      </c>
    </row>
    <row r="3" spans="1:15" ht="15.75" customHeight="1">
      <c r="A3" s="34">
        <v>2</v>
      </c>
      <c r="B3" s="34">
        <v>347</v>
      </c>
      <c r="C3" s="35" t="s">
        <v>27</v>
      </c>
      <c r="D3" s="26" t="s">
        <v>18</v>
      </c>
      <c r="E3" s="35" t="s">
        <v>26</v>
      </c>
      <c r="F3" s="35" t="str">
        <f>VLOOKUP(E3,'[1]CM Liga'!$A:$D,4,FALSE)</f>
        <v>Krk</v>
      </c>
      <c r="G3" s="26">
        <v>2</v>
      </c>
      <c r="H3" s="36" t="s">
        <v>13</v>
      </c>
      <c r="I3" s="37">
        <v>190</v>
      </c>
      <c r="J3" s="38">
        <v>5.43</v>
      </c>
      <c r="K3" s="39" t="s">
        <v>14</v>
      </c>
      <c r="L3" s="40" t="s">
        <v>15</v>
      </c>
      <c r="M3" s="26" t="s">
        <v>16</v>
      </c>
      <c r="N3" s="26" t="s">
        <v>17</v>
      </c>
      <c r="O3" s="35" t="str">
        <f t="shared" si="0"/>
        <v>DA</v>
      </c>
    </row>
    <row r="4" spans="1:15" ht="15.75" customHeight="1">
      <c r="A4" s="34">
        <v>3</v>
      </c>
      <c r="B4" s="34">
        <v>347</v>
      </c>
      <c r="C4" s="35" t="s">
        <v>27</v>
      </c>
      <c r="D4" s="26" t="s">
        <v>19</v>
      </c>
      <c r="E4" s="35" t="s">
        <v>26</v>
      </c>
      <c r="F4" s="35" t="str">
        <f>VLOOKUP(E4,'[1]CM Liga'!$A:$D,4,FALSE)</f>
        <v>Krk</v>
      </c>
      <c r="G4" s="26">
        <v>3</v>
      </c>
      <c r="H4" s="36" t="s">
        <v>13</v>
      </c>
      <c r="I4" s="37">
        <v>190</v>
      </c>
      <c r="J4" s="38">
        <v>4.29</v>
      </c>
      <c r="K4" s="39" t="s">
        <v>20</v>
      </c>
      <c r="L4" s="40" t="s">
        <v>15</v>
      </c>
      <c r="M4" s="26" t="s">
        <v>16</v>
      </c>
      <c r="N4" s="26" t="s">
        <v>21</v>
      </c>
      <c r="O4" s="35" t="str">
        <f t="shared" si="0"/>
        <v>DA</v>
      </c>
    </row>
    <row r="5" spans="1:15" ht="15.75" customHeight="1">
      <c r="A5" s="34">
        <v>4</v>
      </c>
      <c r="B5" s="34">
        <v>347</v>
      </c>
      <c r="C5" s="35" t="s">
        <v>27</v>
      </c>
      <c r="D5" s="26" t="s">
        <v>22</v>
      </c>
      <c r="E5" s="35" t="s">
        <v>26</v>
      </c>
      <c r="F5" s="35" t="str">
        <f>VLOOKUP(E5,'[1]CM Liga'!$A:$D,4,FALSE)</f>
        <v>Krk</v>
      </c>
      <c r="G5" s="26">
        <v>4</v>
      </c>
      <c r="H5" s="36" t="s">
        <v>13</v>
      </c>
      <c r="I5" s="37">
        <v>190</v>
      </c>
      <c r="J5" s="38">
        <v>4.33</v>
      </c>
      <c r="K5" s="39" t="s">
        <v>23</v>
      </c>
      <c r="L5" s="40" t="s">
        <v>15</v>
      </c>
      <c r="M5" s="26" t="s">
        <v>16</v>
      </c>
      <c r="N5" s="26" t="s">
        <v>24</v>
      </c>
      <c r="O5" s="35" t="str">
        <f t="shared" si="0"/>
        <v>DA</v>
      </c>
    </row>
    <row r="6" spans="1:15" ht="15.75" customHeight="1">
      <c r="A6" s="34">
        <v>5</v>
      </c>
      <c r="B6" s="34">
        <v>347</v>
      </c>
      <c r="C6" s="35" t="s">
        <v>27</v>
      </c>
      <c r="D6" s="26" t="s">
        <v>25</v>
      </c>
      <c r="E6" s="35" t="s">
        <v>26</v>
      </c>
      <c r="F6" s="35" t="str">
        <f>VLOOKUP(E6,'[1]CM Liga'!$A:$D,4,FALSE)</f>
        <v>Krk</v>
      </c>
      <c r="G6" s="26">
        <v>5</v>
      </c>
      <c r="H6" s="36" t="s">
        <v>13</v>
      </c>
      <c r="I6" s="37">
        <v>190</v>
      </c>
      <c r="J6" s="38">
        <v>4.33</v>
      </c>
      <c r="K6" s="39" t="s">
        <v>23</v>
      </c>
      <c r="L6" s="40" t="s">
        <v>15</v>
      </c>
      <c r="M6" s="26" t="s">
        <v>16</v>
      </c>
      <c r="N6" s="26" t="s">
        <v>24</v>
      </c>
      <c r="O6" s="35" t="str">
        <f t="shared" si="0"/>
        <v>DA</v>
      </c>
    </row>
    <row r="7" spans="1:15" ht="15.75" customHeight="1">
      <c r="A7" s="34">
        <v>6</v>
      </c>
      <c r="B7" s="34">
        <f>VLOOKUP(E7,'[1]CM Liga'!$A:$B,2,TRUE)</f>
        <v>277</v>
      </c>
      <c r="C7" s="35" t="str">
        <f>VLOOKUP(E7,'[1]CM Liga'!$A:$C,3,FALSE)</f>
        <v>Zagreb 2</v>
      </c>
      <c r="D7" s="26" t="s">
        <v>30</v>
      </c>
      <c r="E7" s="35" t="s">
        <v>35</v>
      </c>
      <c r="F7" s="35" t="str">
        <f>VLOOKUP(E7,'[1]CM Liga'!$A:$D,4,FALSE)</f>
        <v>Zagreb</v>
      </c>
      <c r="G7" s="26">
        <v>1</v>
      </c>
      <c r="H7" s="36" t="s">
        <v>36</v>
      </c>
      <c r="I7" s="37">
        <v>80</v>
      </c>
      <c r="J7" s="38">
        <v>9</v>
      </c>
      <c r="K7" s="39" t="s">
        <v>31</v>
      </c>
      <c r="L7" s="40" t="s">
        <v>32</v>
      </c>
      <c r="M7" s="26" t="s">
        <v>16</v>
      </c>
      <c r="N7" s="26"/>
      <c r="O7" s="35" t="str">
        <f t="shared" si="0"/>
        <v>DA</v>
      </c>
    </row>
    <row r="8" spans="1:15" ht="15.75" customHeight="1">
      <c r="A8" s="34">
        <v>7</v>
      </c>
      <c r="B8" s="34">
        <f>VLOOKUP(E8,'[1]CM Liga'!$A:$B,2,TRUE)</f>
        <v>277</v>
      </c>
      <c r="C8" s="35" t="str">
        <f>VLOOKUP(E8,'[1]CM Liga'!$A:$C,3,FALSE)</f>
        <v>Zagreb 2</v>
      </c>
      <c r="D8" s="26" t="s">
        <v>33</v>
      </c>
      <c r="E8" s="35" t="s">
        <v>35</v>
      </c>
      <c r="F8" s="35" t="str">
        <f>VLOOKUP(E8,'[1]CM Liga'!$A:$D,4,FALSE)</f>
        <v>Zagreb</v>
      </c>
      <c r="G8" s="26">
        <v>2</v>
      </c>
      <c r="H8" s="36" t="s">
        <v>36</v>
      </c>
      <c r="I8" s="37">
        <v>240</v>
      </c>
      <c r="J8" s="38">
        <v>12</v>
      </c>
      <c r="K8" s="39" t="s">
        <v>34</v>
      </c>
      <c r="L8" s="40" t="s">
        <v>32</v>
      </c>
      <c r="M8" s="26" t="s">
        <v>16</v>
      </c>
      <c r="N8" s="26"/>
      <c r="O8" s="35" t="str">
        <f t="shared" si="0"/>
        <v>DA</v>
      </c>
    </row>
    <row r="9" spans="1:15" ht="15.75" customHeight="1">
      <c r="A9" s="34">
        <v>8</v>
      </c>
      <c r="B9" s="34">
        <f>VLOOKUP(E9,'[1]CM Liga'!$A:$B,2,FALSE)</f>
        <v>230</v>
      </c>
      <c r="C9" s="35" t="str">
        <f>VLOOKUP(E9,'[1]CM Liga'!$A:$C,3,FALSE)</f>
        <v>Krk</v>
      </c>
      <c r="D9" s="26" t="s">
        <v>37</v>
      </c>
      <c r="E9" s="35" t="s">
        <v>50</v>
      </c>
      <c r="F9" s="35" t="str">
        <f>VLOOKUP(E9,'[1]CM Liga'!$A:$D,4,FALSE)</f>
        <v>Krk</v>
      </c>
      <c r="G9" s="26">
        <v>1</v>
      </c>
      <c r="H9" s="36" t="s">
        <v>13</v>
      </c>
      <c r="I9" s="37">
        <v>190</v>
      </c>
      <c r="J9" s="38">
        <v>5.2</v>
      </c>
      <c r="K9" s="39" t="s">
        <v>38</v>
      </c>
      <c r="L9" s="40" t="s">
        <v>39</v>
      </c>
      <c r="M9" s="26" t="s">
        <v>16</v>
      </c>
      <c r="N9" s="26" t="s">
        <v>40</v>
      </c>
      <c r="O9" s="35" t="str">
        <f t="shared" si="0"/>
        <v>DA</v>
      </c>
    </row>
    <row r="10" spans="1:15" ht="15.75" customHeight="1">
      <c r="A10" s="34">
        <v>9</v>
      </c>
      <c r="B10" s="34">
        <f>VLOOKUP(E10,'[1]CM Liga'!$A:$B,2,FALSE)</f>
        <v>230</v>
      </c>
      <c r="C10" s="35" t="str">
        <f>VLOOKUP(E10,'[1]CM Liga'!$A:$C,3,FALSE)</f>
        <v>Krk</v>
      </c>
      <c r="D10" s="26" t="s">
        <v>41</v>
      </c>
      <c r="E10" s="35" t="s">
        <v>50</v>
      </c>
      <c r="F10" s="35" t="str">
        <f>VLOOKUP(E10,'[1]CM Liga'!$A:$D,4,FALSE)</f>
        <v>Krk</v>
      </c>
      <c r="G10" s="26">
        <v>2</v>
      </c>
      <c r="H10" s="36" t="s">
        <v>13</v>
      </c>
      <c r="I10" s="37">
        <v>190</v>
      </c>
      <c r="J10" s="38">
        <v>5.2</v>
      </c>
      <c r="K10" s="39" t="s">
        <v>38</v>
      </c>
      <c r="L10" s="40" t="s">
        <v>39</v>
      </c>
      <c r="M10" s="26" t="s">
        <v>16</v>
      </c>
      <c r="N10" s="26" t="s">
        <v>40</v>
      </c>
      <c r="O10" s="35" t="str">
        <f t="shared" si="0"/>
        <v>DA</v>
      </c>
    </row>
    <row r="11" spans="1:15" ht="15.75" customHeight="1">
      <c r="A11" s="34">
        <v>10</v>
      </c>
      <c r="B11" s="34">
        <f>VLOOKUP(E11,'[1]CM Liga'!$A:$B,2,FALSE)</f>
        <v>230</v>
      </c>
      <c r="C11" s="35" t="str">
        <f>VLOOKUP(E11,'[1]CM Liga'!$A:$C,3,FALSE)</f>
        <v>Krk</v>
      </c>
      <c r="D11" s="26" t="s">
        <v>42</v>
      </c>
      <c r="E11" s="35" t="s">
        <v>50</v>
      </c>
      <c r="F11" s="35" t="str">
        <f>VLOOKUP(E11,'[1]CM Liga'!$A:$D,4,FALSE)</f>
        <v>Krk</v>
      </c>
      <c r="G11" s="26">
        <v>3</v>
      </c>
      <c r="H11" s="36" t="s">
        <v>13</v>
      </c>
      <c r="I11" s="37">
        <v>190</v>
      </c>
      <c r="J11" s="38">
        <v>5.3</v>
      </c>
      <c r="K11" s="39" t="s">
        <v>43</v>
      </c>
      <c r="L11" s="40" t="s">
        <v>39</v>
      </c>
      <c r="M11" s="26" t="s">
        <v>16</v>
      </c>
      <c r="N11" s="26" t="s">
        <v>44</v>
      </c>
      <c r="O11" s="35" t="str">
        <f t="shared" si="0"/>
        <v>DA</v>
      </c>
    </row>
    <row r="12" spans="1:15" ht="15.75" customHeight="1">
      <c r="A12" s="34">
        <v>11</v>
      </c>
      <c r="B12" s="34">
        <f>VLOOKUP(E12,'[1]CM Liga'!$A:$B,2,FALSE)</f>
        <v>230</v>
      </c>
      <c r="C12" s="35" t="str">
        <f>VLOOKUP(E12,'[1]CM Liga'!$A:$C,3,FALSE)</f>
        <v>Krk</v>
      </c>
      <c r="D12" s="26" t="s">
        <v>45</v>
      </c>
      <c r="E12" s="35" t="s">
        <v>50</v>
      </c>
      <c r="F12" s="35" t="str">
        <f>VLOOKUP(E12,'[1]CM Liga'!$A:$D,4,FALSE)</f>
        <v>Krk</v>
      </c>
      <c r="G12" s="26">
        <v>4</v>
      </c>
      <c r="H12" s="36" t="s">
        <v>13</v>
      </c>
      <c r="I12" s="37">
        <v>190</v>
      </c>
      <c r="J12" s="38">
        <v>5.3</v>
      </c>
      <c r="K12" s="39" t="s">
        <v>43</v>
      </c>
      <c r="L12" s="40" t="s">
        <v>39</v>
      </c>
      <c r="M12" s="26" t="s">
        <v>16</v>
      </c>
      <c r="N12" s="26" t="s">
        <v>44</v>
      </c>
      <c r="O12" s="35" t="str">
        <f t="shared" si="0"/>
        <v>DA</v>
      </c>
    </row>
    <row r="13" spans="1:15" ht="15.75" customHeight="1">
      <c r="A13" s="34">
        <v>12</v>
      </c>
      <c r="B13" s="34">
        <f>VLOOKUP(E13,'[1]CM Liga'!$A:$B,2,FALSE)</f>
        <v>230</v>
      </c>
      <c r="C13" s="35" t="str">
        <f>VLOOKUP(E13,'[1]CM Liga'!$A:$C,3,FALSE)</f>
        <v>Krk</v>
      </c>
      <c r="D13" s="26" t="s">
        <v>46</v>
      </c>
      <c r="E13" s="35" t="s">
        <v>50</v>
      </c>
      <c r="F13" s="35" t="str">
        <f>VLOOKUP(E13,'[1]CM Liga'!$A:$D,4,FALSE)</f>
        <v>Krk</v>
      </c>
      <c r="G13" s="26">
        <v>5</v>
      </c>
      <c r="H13" s="36" t="s">
        <v>13</v>
      </c>
      <c r="I13" s="37">
        <v>50</v>
      </c>
      <c r="J13" s="38">
        <v>2.1</v>
      </c>
      <c r="K13" s="39" t="s">
        <v>47</v>
      </c>
      <c r="L13" s="40" t="s">
        <v>39</v>
      </c>
      <c r="M13" s="26" t="s">
        <v>16</v>
      </c>
      <c r="N13" s="26" t="s">
        <v>48</v>
      </c>
      <c r="O13" s="35" t="str">
        <f t="shared" si="0"/>
        <v>DA</v>
      </c>
    </row>
    <row r="14" spans="1:15" ht="15.75" customHeight="1">
      <c r="A14" s="34">
        <v>13</v>
      </c>
      <c r="B14" s="34">
        <f>VLOOKUP(E14,'[1]CM Liga'!$A:$B,2,FALSE)</f>
        <v>230</v>
      </c>
      <c r="C14" s="35" t="str">
        <f>VLOOKUP(E14,'[1]CM Liga'!$A:$C,3,FALSE)</f>
        <v>Krk</v>
      </c>
      <c r="D14" s="26" t="s">
        <v>49</v>
      </c>
      <c r="E14" s="35" t="s">
        <v>50</v>
      </c>
      <c r="F14" s="35" t="str">
        <f>VLOOKUP(E14,'[1]CM Liga'!$A:$D,4,FALSE)</f>
        <v>Krk</v>
      </c>
      <c r="G14" s="26">
        <v>6</v>
      </c>
      <c r="H14" s="36" t="s">
        <v>13</v>
      </c>
      <c r="I14" s="37">
        <v>50</v>
      </c>
      <c r="J14" s="38">
        <v>2.1</v>
      </c>
      <c r="K14" s="39" t="s">
        <v>47</v>
      </c>
      <c r="L14" s="40" t="s">
        <v>39</v>
      </c>
      <c r="M14" s="26" t="s">
        <v>16</v>
      </c>
      <c r="N14" s="26" t="s">
        <v>48</v>
      </c>
      <c r="O14" s="35" t="str">
        <f t="shared" si="0"/>
        <v>DA</v>
      </c>
    </row>
    <row r="15" spans="1:15" ht="15.75" customHeight="1">
      <c r="A15" s="34">
        <v>14</v>
      </c>
      <c r="B15" s="34">
        <f>VLOOKUP(E15,'[1]CM Liga'!$A:$B,2,FALSE)</f>
        <v>63</v>
      </c>
      <c r="C15" s="35" t="str">
        <f>VLOOKUP(E15,'[1]CM Liga'!$A:$C,3,FALSE)</f>
        <v>Zagreb 3</v>
      </c>
      <c r="D15" s="26" t="s">
        <v>51</v>
      </c>
      <c r="E15" s="35" t="s">
        <v>58</v>
      </c>
      <c r="F15" s="35" t="str">
        <f>VLOOKUP(E15,'[1]CM Liga'!$A:$D,4,FALSE)</f>
        <v>Zagreb</v>
      </c>
      <c r="G15" s="26">
        <v>1</v>
      </c>
      <c r="H15" s="36" t="s">
        <v>13</v>
      </c>
      <c r="I15" s="37">
        <v>140</v>
      </c>
      <c r="J15" s="38">
        <v>15</v>
      </c>
      <c r="K15" s="39" t="s">
        <v>52</v>
      </c>
      <c r="L15" s="40" t="s">
        <v>53</v>
      </c>
      <c r="M15" s="26" t="s">
        <v>16</v>
      </c>
      <c r="N15" s="26"/>
      <c r="O15" s="35" t="str">
        <f t="shared" si="0"/>
        <v>NE</v>
      </c>
    </row>
    <row r="16" spans="1:15" ht="15.75" customHeight="1">
      <c r="A16" s="34">
        <v>15</v>
      </c>
      <c r="B16" s="34">
        <f>VLOOKUP(E16,'[1]CM Liga'!$A:$B,2,FALSE)</f>
        <v>63</v>
      </c>
      <c r="C16" s="35" t="str">
        <f>VLOOKUP(E16,'[1]CM Liga'!$A:$C,3,FALSE)</f>
        <v>Zagreb 3</v>
      </c>
      <c r="D16" s="26" t="s">
        <v>54</v>
      </c>
      <c r="E16" s="35" t="s">
        <v>58</v>
      </c>
      <c r="F16" s="35" t="str">
        <f>VLOOKUP(E16,'[1]CM Liga'!$A:$D,4,FALSE)</f>
        <v>Zagreb</v>
      </c>
      <c r="G16" s="26">
        <v>2</v>
      </c>
      <c r="H16" s="36" t="s">
        <v>36</v>
      </c>
      <c r="I16" s="37">
        <v>320</v>
      </c>
      <c r="J16" s="38">
        <v>12</v>
      </c>
      <c r="K16" s="39" t="s">
        <v>55</v>
      </c>
      <c r="L16" s="40" t="s">
        <v>53</v>
      </c>
      <c r="M16" s="26" t="s">
        <v>16</v>
      </c>
      <c r="N16" s="26"/>
      <c r="O16" s="35" t="str">
        <f t="shared" si="0"/>
        <v>NE</v>
      </c>
    </row>
    <row r="17" spans="1:15" ht="15.75" customHeight="1">
      <c r="A17" s="34">
        <v>16</v>
      </c>
      <c r="B17" s="34">
        <f>VLOOKUP(E17,'[1]CM Liga'!$A:$B,2,FALSE)</f>
        <v>63</v>
      </c>
      <c r="C17" s="35" t="str">
        <f>VLOOKUP(E17,'[1]CM Liga'!$A:$C,3,FALSE)</f>
        <v>Zagreb 3</v>
      </c>
      <c r="D17" s="26" t="s">
        <v>56</v>
      </c>
      <c r="E17" s="35" t="s">
        <v>58</v>
      </c>
      <c r="F17" s="35" t="str">
        <f>VLOOKUP(E17,'[1]CM Liga'!$A:$D,4,FALSE)</f>
        <v>Zagreb</v>
      </c>
      <c r="G17" s="26">
        <v>3</v>
      </c>
      <c r="H17" s="36" t="s">
        <v>36</v>
      </c>
      <c r="I17" s="37">
        <v>340</v>
      </c>
      <c r="J17" s="38">
        <v>13</v>
      </c>
      <c r="K17" s="39" t="s">
        <v>57</v>
      </c>
      <c r="L17" s="40" t="s">
        <v>53</v>
      </c>
      <c r="M17" s="26" t="s">
        <v>16</v>
      </c>
      <c r="N17" s="26"/>
      <c r="O17" s="35" t="str">
        <f t="shared" si="0"/>
        <v>NE</v>
      </c>
    </row>
    <row r="18" spans="1:15" ht="15.75" customHeight="1">
      <c r="A18" s="34">
        <v>17</v>
      </c>
      <c r="B18" s="34">
        <f>VLOOKUP(E18,'[1]CM Liga'!$A:$B,2,FALSE)</f>
        <v>296</v>
      </c>
      <c r="C18" s="35" t="str">
        <f>VLOOKUP(E18,'[1]CM Liga'!$A:$C,3,FALSE)</f>
        <v>Šibenik</v>
      </c>
      <c r="D18" s="26" t="s">
        <v>59</v>
      </c>
      <c r="E18" s="35" t="s">
        <v>68</v>
      </c>
      <c r="F18" s="35" t="str">
        <f>VLOOKUP(E18,'[1]CM Liga'!$A:$D,4,FALSE)</f>
        <v>Kistanje</v>
      </c>
      <c r="G18" s="26">
        <v>1</v>
      </c>
      <c r="H18" s="36" t="s">
        <v>36</v>
      </c>
      <c r="I18" s="37">
        <v>240</v>
      </c>
      <c r="J18" s="38">
        <v>13</v>
      </c>
      <c r="K18" s="39" t="s">
        <v>60</v>
      </c>
      <c r="L18" s="40" t="s">
        <v>61</v>
      </c>
      <c r="M18" s="26" t="s">
        <v>16</v>
      </c>
      <c r="N18" s="26"/>
      <c r="O18" s="35" t="str">
        <f t="shared" si="0"/>
        <v>DA</v>
      </c>
    </row>
    <row r="19" spans="1:15" ht="15.75" customHeight="1">
      <c r="A19" s="34">
        <v>18</v>
      </c>
      <c r="B19" s="34">
        <f>VLOOKUP(E19,'[1]CM Liga'!$A:$B,2,FALSE)</f>
        <v>296</v>
      </c>
      <c r="C19" s="35" t="str">
        <f>VLOOKUP(E19,'[1]CM Liga'!$A:$C,3,FALSE)</f>
        <v>Šibenik</v>
      </c>
      <c r="D19" s="26" t="s">
        <v>62</v>
      </c>
      <c r="E19" s="35" t="s">
        <v>68</v>
      </c>
      <c r="F19" s="35" t="str">
        <f>VLOOKUP(E19,'[1]CM Liga'!$A:$D,4,FALSE)</f>
        <v>Kistanje</v>
      </c>
      <c r="G19" s="26">
        <v>2</v>
      </c>
      <c r="H19" s="36" t="s">
        <v>36</v>
      </c>
      <c r="I19" s="37">
        <v>290</v>
      </c>
      <c r="J19" s="38">
        <v>17</v>
      </c>
      <c r="K19" s="39" t="s">
        <v>63</v>
      </c>
      <c r="L19" s="40" t="s">
        <v>61</v>
      </c>
      <c r="M19" s="26" t="s">
        <v>16</v>
      </c>
      <c r="N19" s="26"/>
      <c r="O19" s="35" t="str">
        <f t="shared" si="0"/>
        <v>DA</v>
      </c>
    </row>
    <row r="20" spans="1:15" ht="15.75" customHeight="1">
      <c r="A20" s="34">
        <v>19</v>
      </c>
      <c r="B20" s="34">
        <f>VLOOKUP(E20,'[1]CM Liga'!$A:$B,2,FALSE)</f>
        <v>296</v>
      </c>
      <c r="C20" s="35" t="str">
        <f>VLOOKUP(E20,'[1]CM Liga'!$A:$C,3,FALSE)</f>
        <v>Šibenik</v>
      </c>
      <c r="D20" s="26" t="s">
        <v>64</v>
      </c>
      <c r="E20" s="35" t="s">
        <v>68</v>
      </c>
      <c r="F20" s="35" t="str">
        <f>VLOOKUP(E20,'[1]CM Liga'!$A:$D,4,FALSE)</f>
        <v>Kistanje</v>
      </c>
      <c r="G20" s="26">
        <v>3</v>
      </c>
      <c r="H20" s="36" t="s">
        <v>36</v>
      </c>
      <c r="I20" s="37">
        <v>290</v>
      </c>
      <c r="J20" s="38">
        <v>16</v>
      </c>
      <c r="K20" s="39" t="s">
        <v>65</v>
      </c>
      <c r="L20" s="40" t="s">
        <v>61</v>
      </c>
      <c r="M20" s="26" t="s">
        <v>16</v>
      </c>
      <c r="N20" s="26"/>
      <c r="O20" s="35" t="str">
        <f t="shared" si="0"/>
        <v>DA</v>
      </c>
    </row>
    <row r="21" spans="1:15" ht="15.75" customHeight="1">
      <c r="A21" s="34">
        <v>20</v>
      </c>
      <c r="B21" s="34">
        <f>VLOOKUP(E21,'[1]CM Liga'!$A:$B,2,FALSE)</f>
        <v>296</v>
      </c>
      <c r="C21" s="35" t="str">
        <f>VLOOKUP(E21,'[1]CM Liga'!$A:$C,3,FALSE)</f>
        <v>Šibenik</v>
      </c>
      <c r="D21" s="26" t="s">
        <v>66</v>
      </c>
      <c r="E21" s="35" t="s">
        <v>68</v>
      </c>
      <c r="F21" s="35" t="str">
        <f>VLOOKUP(E21,'[1]CM Liga'!$A:$D,4,FALSE)</f>
        <v>Kistanje</v>
      </c>
      <c r="G21" s="26">
        <v>4</v>
      </c>
      <c r="H21" s="36" t="s">
        <v>36</v>
      </c>
      <c r="I21" s="37">
        <v>290</v>
      </c>
      <c r="J21" s="38">
        <v>13</v>
      </c>
      <c r="K21" s="39" t="s">
        <v>67</v>
      </c>
      <c r="L21" s="40" t="s">
        <v>61</v>
      </c>
      <c r="M21" s="26" t="s">
        <v>16</v>
      </c>
      <c r="N21" s="26"/>
      <c r="O21" s="35" t="str">
        <f t="shared" si="0"/>
        <v>DA</v>
      </c>
    </row>
    <row r="22" spans="1:15" ht="15.75" customHeight="1">
      <c r="A22" s="34">
        <v>21</v>
      </c>
      <c r="B22" s="34">
        <f>VLOOKUP(E22,'[1]CM Liga'!$A:$B,2,FALSE)</f>
        <v>228</v>
      </c>
      <c r="C22" s="35" t="str">
        <f>VLOOKUP(E22,'[1]CM Liga'!$A:$C,3,FALSE)</f>
        <v>Koprivnica</v>
      </c>
      <c r="D22" s="26" t="s">
        <v>2645</v>
      </c>
      <c r="E22" s="35" t="s">
        <v>74</v>
      </c>
      <c r="F22" s="35" t="str">
        <f>VLOOKUP(E22,'[1]CM Liga'!$A:$D,4,FALSE)</f>
        <v>Križevci</v>
      </c>
      <c r="G22" s="26">
        <v>1</v>
      </c>
      <c r="H22" s="36" t="s">
        <v>36</v>
      </c>
      <c r="I22" s="37">
        <v>270</v>
      </c>
      <c r="J22" s="38">
        <v>6.1</v>
      </c>
      <c r="K22" s="39" t="s">
        <v>69</v>
      </c>
      <c r="L22" s="40" t="s">
        <v>2931</v>
      </c>
      <c r="M22" s="26" t="s">
        <v>16</v>
      </c>
      <c r="N22" s="26" t="s">
        <v>70</v>
      </c>
      <c r="O22" s="35" t="str">
        <f t="shared" si="0"/>
        <v>DA</v>
      </c>
    </row>
    <row r="23" spans="1:15" ht="15.75" customHeight="1">
      <c r="A23" s="34">
        <v>22</v>
      </c>
      <c r="B23" s="34">
        <f>VLOOKUP(E23,'[1]CM Liga'!$A:$B,2,FALSE)</f>
        <v>228</v>
      </c>
      <c r="C23" s="35" t="str">
        <f>VLOOKUP(E23,'[1]CM Liga'!$A:$C,3,FALSE)</f>
        <v>Koprivnica</v>
      </c>
      <c r="D23" s="26" t="s">
        <v>2646</v>
      </c>
      <c r="E23" s="35" t="s">
        <v>74</v>
      </c>
      <c r="F23" s="35" t="str">
        <f>VLOOKUP(E23,'[1]CM Liga'!$A:$D,4,FALSE)</f>
        <v>Križevci</v>
      </c>
      <c r="G23" s="26">
        <v>2</v>
      </c>
      <c r="H23" s="36" t="s">
        <v>36</v>
      </c>
      <c r="I23" s="37">
        <v>280</v>
      </c>
      <c r="J23" s="38">
        <v>5.7</v>
      </c>
      <c r="K23" s="39" t="s">
        <v>71</v>
      </c>
      <c r="L23" s="40" t="s">
        <v>2931</v>
      </c>
      <c r="M23" s="26" t="s">
        <v>16</v>
      </c>
      <c r="N23" s="26" t="s">
        <v>70</v>
      </c>
      <c r="O23" s="35" t="str">
        <f t="shared" si="0"/>
        <v>DA</v>
      </c>
    </row>
    <row r="24" spans="1:15" ht="15.75" customHeight="1">
      <c r="A24" s="34">
        <v>23</v>
      </c>
      <c r="B24" s="34">
        <f>VLOOKUP(E24,'[1]CM Liga'!$A:$B,2,FALSE)</f>
        <v>228</v>
      </c>
      <c r="C24" s="35" t="str">
        <f>VLOOKUP(E24,'[1]CM Liga'!$A:$C,3,FALSE)</f>
        <v>Koprivnica</v>
      </c>
      <c r="D24" s="26" t="s">
        <v>2647</v>
      </c>
      <c r="E24" s="35" t="s">
        <v>74</v>
      </c>
      <c r="F24" s="35" t="str">
        <f>VLOOKUP(E24,'[1]CM Liga'!$A:$D,4,FALSE)</f>
        <v>Križevci</v>
      </c>
      <c r="G24" s="26">
        <v>3</v>
      </c>
      <c r="H24" s="36" t="s">
        <v>36</v>
      </c>
      <c r="I24" s="37">
        <v>270</v>
      </c>
      <c r="J24" s="38">
        <v>5.6</v>
      </c>
      <c r="K24" s="39" t="s">
        <v>72</v>
      </c>
      <c r="L24" s="40" t="s">
        <v>2931</v>
      </c>
      <c r="M24" s="26" t="s">
        <v>16</v>
      </c>
      <c r="N24" s="26" t="s">
        <v>70</v>
      </c>
      <c r="O24" s="35" t="str">
        <f t="shared" si="0"/>
        <v>DA</v>
      </c>
    </row>
    <row r="25" spans="1:15" ht="15.75" customHeight="1">
      <c r="A25" s="34">
        <v>24</v>
      </c>
      <c r="B25" s="34">
        <f>VLOOKUP(E25,'[1]CM Liga'!$A:$B,2,FALSE)</f>
        <v>228</v>
      </c>
      <c r="C25" s="35" t="str">
        <f>VLOOKUP(E25,'[1]CM Liga'!$A:$C,3,FALSE)</f>
        <v>Koprivnica</v>
      </c>
      <c r="D25" s="26" t="s">
        <v>2648</v>
      </c>
      <c r="E25" s="35" t="s">
        <v>74</v>
      </c>
      <c r="F25" s="35" t="str">
        <f>VLOOKUP(E25,'[1]CM Liga'!$A:$D,4,FALSE)</f>
        <v>Križevci</v>
      </c>
      <c r="G25" s="26">
        <v>4</v>
      </c>
      <c r="H25" s="36" t="s">
        <v>36</v>
      </c>
      <c r="I25" s="37">
        <v>220</v>
      </c>
      <c r="J25" s="38">
        <v>6.2</v>
      </c>
      <c r="K25" s="39" t="s">
        <v>73</v>
      </c>
      <c r="L25" s="40" t="s">
        <v>2931</v>
      </c>
      <c r="M25" s="26" t="s">
        <v>16</v>
      </c>
      <c r="N25" s="26" t="s">
        <v>70</v>
      </c>
      <c r="O25" s="35" t="str">
        <f t="shared" si="0"/>
        <v>DA</v>
      </c>
    </row>
    <row r="26" spans="1:15" ht="15.75" customHeight="1">
      <c r="A26" s="34">
        <v>25</v>
      </c>
      <c r="B26" s="34">
        <f>VLOOKUP(E26,'[1]CM Liga'!$A:$B,2,FALSE)</f>
        <v>314</v>
      </c>
      <c r="C26" s="35" t="str">
        <f>VLOOKUP(E26,'[1]CM Liga'!$A:$C,3,FALSE)</f>
        <v>Šibenik</v>
      </c>
      <c r="D26" s="26" t="s">
        <v>2649</v>
      </c>
      <c r="E26" s="35" t="s">
        <v>82</v>
      </c>
      <c r="F26" s="35" t="str">
        <f>VLOOKUP(E26,'[1]CM Liga'!$A:$D,4,FALSE)</f>
        <v>ŠIBENIK</v>
      </c>
      <c r="G26" s="26">
        <v>1</v>
      </c>
      <c r="H26" s="36" t="s">
        <v>13</v>
      </c>
      <c r="I26" s="37">
        <v>180</v>
      </c>
      <c r="J26" s="38">
        <v>7</v>
      </c>
      <c r="K26" s="39" t="s">
        <v>75</v>
      </c>
      <c r="L26" s="40" t="s">
        <v>2932</v>
      </c>
      <c r="M26" s="26" t="s">
        <v>16</v>
      </c>
      <c r="N26" s="26" t="s">
        <v>76</v>
      </c>
      <c r="O26" s="35" t="str">
        <f t="shared" si="0"/>
        <v>DA</v>
      </c>
    </row>
    <row r="27" spans="1:15" ht="15.75" customHeight="1">
      <c r="A27" s="34">
        <v>26</v>
      </c>
      <c r="B27" s="34">
        <f>VLOOKUP(E27,'[1]CM Liga'!$A:$B,2,FALSE)</f>
        <v>314</v>
      </c>
      <c r="C27" s="35" t="str">
        <f>VLOOKUP(E27,'[1]CM Liga'!$A:$C,3,FALSE)</f>
        <v>Šibenik</v>
      </c>
      <c r="D27" s="26" t="s">
        <v>2650</v>
      </c>
      <c r="E27" s="35" t="s">
        <v>82</v>
      </c>
      <c r="F27" s="35" t="str">
        <f>VLOOKUP(E27,'[1]CM Liga'!$A:$D,4,FALSE)</f>
        <v>ŠIBENIK</v>
      </c>
      <c r="G27" s="26">
        <v>2</v>
      </c>
      <c r="H27" s="36" t="s">
        <v>13</v>
      </c>
      <c r="I27" s="37">
        <v>180</v>
      </c>
      <c r="J27" s="38">
        <v>7</v>
      </c>
      <c r="K27" s="39" t="s">
        <v>75</v>
      </c>
      <c r="L27" s="40" t="s">
        <v>2932</v>
      </c>
      <c r="M27" s="26" t="s">
        <v>16</v>
      </c>
      <c r="N27" s="26" t="s">
        <v>76</v>
      </c>
      <c r="O27" s="35" t="str">
        <f t="shared" si="0"/>
        <v>DA</v>
      </c>
    </row>
    <row r="28" spans="1:15" ht="15.75" customHeight="1">
      <c r="A28" s="34">
        <v>27</v>
      </c>
      <c r="B28" s="34">
        <f>VLOOKUP(E28,'[1]CM Liga'!$A:$B,2,FALSE)</f>
        <v>314</v>
      </c>
      <c r="C28" s="35" t="str">
        <f>VLOOKUP(E28,'[1]CM Liga'!$A:$C,3,FALSE)</f>
        <v>Šibenik</v>
      </c>
      <c r="D28" s="26" t="s">
        <v>2651</v>
      </c>
      <c r="E28" s="35" t="s">
        <v>82</v>
      </c>
      <c r="F28" s="35" t="str">
        <f>VLOOKUP(E28,'[1]CM Liga'!$A:$D,4,FALSE)</f>
        <v>ŠIBENIK</v>
      </c>
      <c r="G28" s="26">
        <v>3</v>
      </c>
      <c r="H28" s="36" t="s">
        <v>36</v>
      </c>
      <c r="I28" s="37">
        <v>330</v>
      </c>
      <c r="J28" s="38">
        <v>11.5</v>
      </c>
      <c r="K28" s="39" t="s">
        <v>77</v>
      </c>
      <c r="L28" s="40" t="s">
        <v>2932</v>
      </c>
      <c r="M28" s="26" t="s">
        <v>16</v>
      </c>
      <c r="N28" s="26" t="s">
        <v>76</v>
      </c>
      <c r="O28" s="35" t="str">
        <f t="shared" si="0"/>
        <v>DA</v>
      </c>
    </row>
    <row r="29" spans="1:15" ht="15.75" customHeight="1">
      <c r="A29" s="34">
        <v>28</v>
      </c>
      <c r="B29" s="34">
        <f>VLOOKUP(E29,'[1]CM Liga'!$A:$B,2,FALSE)</f>
        <v>314</v>
      </c>
      <c r="C29" s="35" t="str">
        <f>VLOOKUP(E29,'[1]CM Liga'!$A:$C,3,FALSE)</f>
        <v>Šibenik</v>
      </c>
      <c r="D29" s="26" t="s">
        <v>2652</v>
      </c>
      <c r="E29" s="35" t="s">
        <v>82</v>
      </c>
      <c r="F29" s="35" t="str">
        <f>VLOOKUP(E29,'[1]CM Liga'!$A:$D,4,FALSE)</f>
        <v>ŠIBENIK</v>
      </c>
      <c r="G29" s="26">
        <v>4</v>
      </c>
      <c r="H29" s="36" t="s">
        <v>36</v>
      </c>
      <c r="I29" s="37">
        <v>330</v>
      </c>
      <c r="J29" s="38">
        <v>11.5</v>
      </c>
      <c r="K29" s="39" t="s">
        <v>77</v>
      </c>
      <c r="L29" s="40" t="s">
        <v>2932</v>
      </c>
      <c r="M29" s="26" t="s">
        <v>16</v>
      </c>
      <c r="N29" s="26" t="s">
        <v>76</v>
      </c>
      <c r="O29" s="35" t="str">
        <f t="shared" si="0"/>
        <v>DA</v>
      </c>
    </row>
    <row r="30" spans="1:15" ht="15.75" customHeight="1">
      <c r="A30" s="34">
        <v>29</v>
      </c>
      <c r="B30" s="34">
        <f>VLOOKUP(E30,'[1]CM Liga'!$A:$B,2,FALSE)</f>
        <v>314</v>
      </c>
      <c r="C30" s="35" t="str">
        <f>VLOOKUP(E30,'[1]CM Liga'!$A:$C,3,FALSE)</f>
        <v>Šibenik</v>
      </c>
      <c r="D30" s="26" t="s">
        <v>2653</v>
      </c>
      <c r="E30" s="35" t="s">
        <v>82</v>
      </c>
      <c r="F30" s="35" t="str">
        <f>VLOOKUP(E30,'[1]CM Liga'!$A:$D,4,FALSE)</f>
        <v>ŠIBENIK</v>
      </c>
      <c r="G30" s="26">
        <v>5</v>
      </c>
      <c r="H30" s="36" t="s">
        <v>36</v>
      </c>
      <c r="I30" s="37">
        <v>320</v>
      </c>
      <c r="J30" s="38">
        <v>5</v>
      </c>
      <c r="K30" s="39" t="s">
        <v>78</v>
      </c>
      <c r="L30" s="40" t="s">
        <v>2932</v>
      </c>
      <c r="M30" s="26" t="s">
        <v>16</v>
      </c>
      <c r="N30" s="26"/>
      <c r="O30" s="35" t="str">
        <f t="shared" si="0"/>
        <v>DA</v>
      </c>
    </row>
    <row r="31" spans="1:15" ht="15.75" customHeight="1">
      <c r="A31" s="34">
        <v>30</v>
      </c>
      <c r="B31" s="34">
        <f>VLOOKUP(E31,'[1]CM Liga'!$A:$B,2,FALSE)</f>
        <v>314</v>
      </c>
      <c r="C31" s="35" t="str">
        <f>VLOOKUP(E31,'[1]CM Liga'!$A:$C,3,FALSE)</f>
        <v>Šibenik</v>
      </c>
      <c r="D31" s="26" t="s">
        <v>2654</v>
      </c>
      <c r="E31" s="35" t="s">
        <v>82</v>
      </c>
      <c r="F31" s="35" t="str">
        <f>VLOOKUP(E31,'[1]CM Liga'!$A:$D,4,FALSE)</f>
        <v>ŠIBENIK</v>
      </c>
      <c r="G31" s="26">
        <v>6</v>
      </c>
      <c r="H31" s="36" t="s">
        <v>36</v>
      </c>
      <c r="I31" s="37">
        <v>330</v>
      </c>
      <c r="J31" s="38">
        <v>10.3</v>
      </c>
      <c r="K31" s="39" t="s">
        <v>79</v>
      </c>
      <c r="L31" s="40" t="s">
        <v>2932</v>
      </c>
      <c r="M31" s="26" t="s">
        <v>16</v>
      </c>
      <c r="N31" s="26"/>
      <c r="O31" s="35" t="str">
        <f t="shared" si="0"/>
        <v>DA</v>
      </c>
    </row>
    <row r="32" spans="1:15" ht="15.75" customHeight="1">
      <c r="A32" s="34">
        <v>31</v>
      </c>
      <c r="B32" s="34">
        <f>VLOOKUP(E32,'[1]CM Liga'!$A:$B,2,FALSE)</f>
        <v>314</v>
      </c>
      <c r="C32" s="35" t="str">
        <f>VLOOKUP(E32,'[1]CM Liga'!$A:$C,3,FALSE)</f>
        <v>Šibenik</v>
      </c>
      <c r="D32" s="26" t="s">
        <v>2655</v>
      </c>
      <c r="E32" s="35" t="s">
        <v>82</v>
      </c>
      <c r="F32" s="35" t="str">
        <f>VLOOKUP(E32,'[1]CM Liga'!$A:$D,4,FALSE)</f>
        <v>ŠIBENIK</v>
      </c>
      <c r="G32" s="26">
        <v>7</v>
      </c>
      <c r="H32" s="36" t="s">
        <v>36</v>
      </c>
      <c r="I32" s="37">
        <v>290</v>
      </c>
      <c r="J32" s="38">
        <v>13.5</v>
      </c>
      <c r="K32" s="39" t="s">
        <v>80</v>
      </c>
      <c r="L32" s="40" t="s">
        <v>2932</v>
      </c>
      <c r="M32" s="26" t="s">
        <v>323</v>
      </c>
      <c r="N32" s="26"/>
      <c r="O32" s="35" t="str">
        <f t="shared" si="0"/>
        <v>DA</v>
      </c>
    </row>
    <row r="33" spans="1:15" ht="15.75" customHeight="1">
      <c r="A33" s="34">
        <v>32</v>
      </c>
      <c r="B33" s="34">
        <f>VLOOKUP(E33,'[1]CM Liga'!$A:$B,2,FALSE)</f>
        <v>341</v>
      </c>
      <c r="C33" s="35" t="str">
        <f>VLOOKUP(E33,'[1]CM Liga'!$A:$C,3,FALSE)</f>
        <v>Zadar</v>
      </c>
      <c r="D33" s="26" t="s">
        <v>83</v>
      </c>
      <c r="E33" s="35" t="s">
        <v>88</v>
      </c>
      <c r="F33" s="35" t="str">
        <f>VLOOKUP(E33,'[1]CM Liga'!$A:$D,4,FALSE)</f>
        <v>Bibinje</v>
      </c>
      <c r="G33" s="26">
        <v>1</v>
      </c>
      <c r="H33" s="36" t="s">
        <v>36</v>
      </c>
      <c r="I33" s="37">
        <v>340</v>
      </c>
      <c r="J33" s="38">
        <v>7.1</v>
      </c>
      <c r="K33" s="39" t="s">
        <v>84</v>
      </c>
      <c r="L33" s="40" t="s">
        <v>85</v>
      </c>
      <c r="M33" s="26" t="s">
        <v>16</v>
      </c>
      <c r="N33" s="26"/>
      <c r="O33" s="35" t="str">
        <f t="shared" si="0"/>
        <v>DA</v>
      </c>
    </row>
    <row r="34" spans="1:15" ht="15.75" customHeight="1">
      <c r="A34" s="34">
        <v>33</v>
      </c>
      <c r="B34" s="34">
        <f>VLOOKUP(E34,'[1]CM Liga'!$A:$B,2,FALSE)</f>
        <v>341</v>
      </c>
      <c r="C34" s="35" t="str">
        <f>VLOOKUP(E34,'[1]CM Liga'!$A:$C,3,FALSE)</f>
        <v>Zadar</v>
      </c>
      <c r="D34" s="26" t="s">
        <v>86</v>
      </c>
      <c r="E34" s="35" t="s">
        <v>88</v>
      </c>
      <c r="F34" s="35" t="str">
        <f>VLOOKUP(E34,'[1]CM Liga'!$A:$D,4,FALSE)</f>
        <v>Bibinje</v>
      </c>
      <c r="G34" s="26">
        <v>2</v>
      </c>
      <c r="H34" s="36" t="s">
        <v>36</v>
      </c>
      <c r="I34" s="37">
        <v>340</v>
      </c>
      <c r="J34" s="38">
        <v>7.1</v>
      </c>
      <c r="K34" s="39" t="s">
        <v>87</v>
      </c>
      <c r="L34" s="40" t="s">
        <v>85</v>
      </c>
      <c r="M34" s="26" t="s">
        <v>16</v>
      </c>
      <c r="N34" s="26"/>
      <c r="O34" s="35" t="str">
        <f t="shared" si="0"/>
        <v>DA</v>
      </c>
    </row>
    <row r="35" spans="1:15" ht="15.75" customHeight="1">
      <c r="A35" s="34">
        <v>34</v>
      </c>
      <c r="B35" s="34">
        <f>VLOOKUP(E35,'[1]CM Liga'!$A:$B,2,FALSE)</f>
        <v>99</v>
      </c>
      <c r="C35" s="35" t="str">
        <f>VLOOKUP(E35,'[1]CM Liga'!$A:$C,3,FALSE)</f>
        <v>Koprivnica</v>
      </c>
      <c r="D35" s="26" t="s">
        <v>2656</v>
      </c>
      <c r="E35" s="35" t="s">
        <v>93</v>
      </c>
      <c r="F35" s="35" t="str">
        <f>VLOOKUP(E35,'[1]CM Liga'!$A:$D,4,FALSE)</f>
        <v>Križevci</v>
      </c>
      <c r="G35" s="26">
        <v>1</v>
      </c>
      <c r="H35" s="36" t="s">
        <v>36</v>
      </c>
      <c r="I35" s="37">
        <v>340</v>
      </c>
      <c r="J35" s="38">
        <v>5.45</v>
      </c>
      <c r="K35" s="39" t="s">
        <v>89</v>
      </c>
      <c r="L35" s="40" t="s">
        <v>2933</v>
      </c>
      <c r="M35" s="26" t="s">
        <v>16</v>
      </c>
      <c r="N35" s="26"/>
      <c r="O35" s="35" t="str">
        <f t="shared" si="0"/>
        <v>NE</v>
      </c>
    </row>
    <row r="36" spans="1:15" ht="15.75" customHeight="1">
      <c r="A36" s="34">
        <v>35</v>
      </c>
      <c r="B36" s="34">
        <f>VLOOKUP(E36,'[1]CM Liga'!$A:$B,2,FALSE)</f>
        <v>99</v>
      </c>
      <c r="C36" s="35" t="str">
        <f>VLOOKUP(E36,'[1]CM Liga'!$A:$C,3,FALSE)</f>
        <v>Koprivnica</v>
      </c>
      <c r="D36" s="26" t="s">
        <v>2657</v>
      </c>
      <c r="E36" s="35" t="s">
        <v>93</v>
      </c>
      <c r="F36" s="35" t="str">
        <f>VLOOKUP(E36,'[1]CM Liga'!$A:$D,4,FALSE)</f>
        <v>Križevci</v>
      </c>
      <c r="G36" s="26">
        <v>2</v>
      </c>
      <c r="H36" s="36" t="s">
        <v>36</v>
      </c>
      <c r="I36" s="37">
        <v>340</v>
      </c>
      <c r="J36" s="38">
        <v>5.35</v>
      </c>
      <c r="K36" s="39" t="s">
        <v>90</v>
      </c>
      <c r="L36" s="40" t="s">
        <v>2933</v>
      </c>
      <c r="M36" s="26" t="s">
        <v>16</v>
      </c>
      <c r="N36" s="26"/>
      <c r="O36" s="35" t="str">
        <f t="shared" si="0"/>
        <v>NE</v>
      </c>
    </row>
    <row r="37" spans="1:15" ht="15.75" customHeight="1">
      <c r="A37" s="34">
        <v>36</v>
      </c>
      <c r="B37" s="34">
        <f>VLOOKUP(E37,'[1]CM Liga'!$A:$B,2,FALSE)</f>
        <v>99</v>
      </c>
      <c r="C37" s="35" t="str">
        <f>VLOOKUP(E37,'[1]CM Liga'!$A:$C,3,FALSE)</f>
        <v>Koprivnica</v>
      </c>
      <c r="D37" s="26" t="s">
        <v>2643</v>
      </c>
      <c r="E37" s="35" t="s">
        <v>93</v>
      </c>
      <c r="F37" s="35" t="str">
        <f>VLOOKUP(E37,'[1]CM Liga'!$A:$D,4,FALSE)</f>
        <v>Križevci</v>
      </c>
      <c r="G37" s="26">
        <v>3</v>
      </c>
      <c r="H37" s="36" t="s">
        <v>36</v>
      </c>
      <c r="I37" s="37">
        <v>340</v>
      </c>
      <c r="J37" s="38">
        <v>5.44</v>
      </c>
      <c r="K37" s="39" t="s">
        <v>91</v>
      </c>
      <c r="L37" s="40" t="s">
        <v>2933</v>
      </c>
      <c r="M37" s="26" t="s">
        <v>16</v>
      </c>
      <c r="N37" s="26"/>
      <c r="O37" s="35" t="str">
        <f t="shared" si="0"/>
        <v>NE</v>
      </c>
    </row>
    <row r="38" spans="1:15" ht="15.75" customHeight="1">
      <c r="A38" s="34">
        <v>37</v>
      </c>
      <c r="B38" s="34">
        <f>VLOOKUP(E38,'[1]CM Liga'!$A:$B,2,FALSE)</f>
        <v>99</v>
      </c>
      <c r="C38" s="35" t="str">
        <f>VLOOKUP(E38,'[1]CM Liga'!$A:$C,3,FALSE)</f>
        <v>Koprivnica</v>
      </c>
      <c r="D38" s="26" t="s">
        <v>2658</v>
      </c>
      <c r="E38" s="35" t="s">
        <v>93</v>
      </c>
      <c r="F38" s="35" t="str">
        <f>VLOOKUP(E38,'[1]CM Liga'!$A:$D,4,FALSE)</f>
        <v>Križevci</v>
      </c>
      <c r="G38" s="26">
        <v>4</v>
      </c>
      <c r="H38" s="36" t="s">
        <v>36</v>
      </c>
      <c r="I38" s="37">
        <v>340</v>
      </c>
      <c r="J38" s="38">
        <v>5.7</v>
      </c>
      <c r="K38" s="39" t="s">
        <v>92</v>
      </c>
      <c r="L38" s="40" t="s">
        <v>2933</v>
      </c>
      <c r="M38" s="26" t="s">
        <v>16</v>
      </c>
      <c r="N38" s="26"/>
      <c r="O38" s="35" t="str">
        <f t="shared" si="0"/>
        <v>NE</v>
      </c>
    </row>
    <row r="39" spans="1:15" ht="15.75" customHeight="1">
      <c r="A39" s="34">
        <v>38</v>
      </c>
      <c r="B39" s="34">
        <f>VLOOKUP(E39,'[1]CM Liga'!$A:$B,2,FALSE)</f>
        <v>84</v>
      </c>
      <c r="C39" s="35" t="str">
        <f>VLOOKUP(E39,'[1]CM Liga'!$A:$C,3,FALSE)</f>
        <v>Osijek</v>
      </c>
      <c r="D39" s="26" t="s">
        <v>94</v>
      </c>
      <c r="E39" s="35" t="s">
        <v>103</v>
      </c>
      <c r="F39" s="35" t="str">
        <f>VLOOKUP(E39,'[1]CM Liga'!$A:$D,4,FALSE)</f>
        <v>Osijek</v>
      </c>
      <c r="G39" s="26">
        <v>1</v>
      </c>
      <c r="H39" s="36" t="s">
        <v>36</v>
      </c>
      <c r="I39" s="37">
        <v>335</v>
      </c>
      <c r="J39" s="38">
        <v>4.2</v>
      </c>
      <c r="K39" s="39" t="s">
        <v>95</v>
      </c>
      <c r="L39" s="40" t="s">
        <v>96</v>
      </c>
      <c r="M39" s="26" t="s">
        <v>16</v>
      </c>
      <c r="N39" s="26"/>
      <c r="O39" s="35" t="str">
        <f t="shared" si="0"/>
        <v>NE</v>
      </c>
    </row>
    <row r="40" spans="1:15" ht="15.75" customHeight="1">
      <c r="A40" s="34">
        <v>39</v>
      </c>
      <c r="B40" s="34">
        <f>VLOOKUP(E40,'[1]CM Liga'!$A:$B,2,FALSE)</f>
        <v>84</v>
      </c>
      <c r="C40" s="35" t="str">
        <f>VLOOKUP(E40,'[1]CM Liga'!$A:$C,3,FALSE)</f>
        <v>Osijek</v>
      </c>
      <c r="D40" s="26" t="s">
        <v>97</v>
      </c>
      <c r="E40" s="35" t="s">
        <v>103</v>
      </c>
      <c r="F40" s="35" t="str">
        <f>VLOOKUP(E40,'[1]CM Liga'!$A:$D,4,FALSE)</f>
        <v>Osijek</v>
      </c>
      <c r="G40" s="26">
        <v>2</v>
      </c>
      <c r="H40" s="36" t="s">
        <v>36</v>
      </c>
      <c r="I40" s="37">
        <v>330</v>
      </c>
      <c r="J40" s="38">
        <v>4.3</v>
      </c>
      <c r="K40" s="39" t="s">
        <v>98</v>
      </c>
      <c r="L40" s="40" t="s">
        <v>96</v>
      </c>
      <c r="M40" s="26" t="s">
        <v>16</v>
      </c>
      <c r="N40" s="26"/>
      <c r="O40" s="35" t="str">
        <f t="shared" si="0"/>
        <v>NE</v>
      </c>
    </row>
    <row r="41" spans="1:15" ht="15.75" customHeight="1">
      <c r="A41" s="34">
        <v>40</v>
      </c>
      <c r="B41" s="34">
        <f>VLOOKUP(E41,'[1]CM Liga'!$A:$B,2,FALSE)</f>
        <v>84</v>
      </c>
      <c r="C41" s="35" t="str">
        <f>VLOOKUP(E41,'[1]CM Liga'!$A:$C,3,FALSE)</f>
        <v>Osijek</v>
      </c>
      <c r="D41" s="26" t="s">
        <v>99</v>
      </c>
      <c r="E41" s="35" t="s">
        <v>103</v>
      </c>
      <c r="F41" s="35" t="str">
        <f>VLOOKUP(E41,'[1]CM Liga'!$A:$D,4,FALSE)</f>
        <v>Osijek</v>
      </c>
      <c r="G41" s="26">
        <v>3</v>
      </c>
      <c r="H41" s="36" t="s">
        <v>36</v>
      </c>
      <c r="I41" s="37">
        <v>325</v>
      </c>
      <c r="J41" s="38">
        <v>4.4000000000000004</v>
      </c>
      <c r="K41" s="39" t="s">
        <v>100</v>
      </c>
      <c r="L41" s="40" t="s">
        <v>96</v>
      </c>
      <c r="M41" s="26" t="s">
        <v>16</v>
      </c>
      <c r="N41" s="26"/>
      <c r="O41" s="35" t="str">
        <f t="shared" si="0"/>
        <v>NE</v>
      </c>
    </row>
    <row r="42" spans="1:15" ht="15.75" customHeight="1">
      <c r="A42" s="34">
        <v>41</v>
      </c>
      <c r="B42" s="34">
        <f>VLOOKUP(E42,'[1]CM Liga'!$A:$B,2,FALSE)</f>
        <v>84</v>
      </c>
      <c r="C42" s="35" t="str">
        <f>VLOOKUP(E42,'[1]CM Liga'!$A:$C,3,FALSE)</f>
        <v>Osijek</v>
      </c>
      <c r="D42" s="26" t="s">
        <v>101</v>
      </c>
      <c r="E42" s="35" t="s">
        <v>103</v>
      </c>
      <c r="F42" s="35" t="str">
        <f>VLOOKUP(E42,'[1]CM Liga'!$A:$D,4,FALSE)</f>
        <v>Osijek</v>
      </c>
      <c r="G42" s="26">
        <v>4</v>
      </c>
      <c r="H42" s="36" t="s">
        <v>36</v>
      </c>
      <c r="I42" s="37">
        <v>335</v>
      </c>
      <c r="J42" s="38">
        <v>4.2</v>
      </c>
      <c r="K42" s="39" t="s">
        <v>102</v>
      </c>
      <c r="L42" s="40" t="s">
        <v>96</v>
      </c>
      <c r="M42" s="26" t="s">
        <v>16</v>
      </c>
      <c r="N42" s="26"/>
      <c r="O42" s="35" t="str">
        <f t="shared" si="0"/>
        <v>NE</v>
      </c>
    </row>
    <row r="43" spans="1:15" ht="15.75" customHeight="1">
      <c r="A43" s="34">
        <v>42</v>
      </c>
      <c r="B43" s="34">
        <f>VLOOKUP(E43,'[1]CM Liga'!$A:$B,2,FALSE)</f>
        <v>239</v>
      </c>
      <c r="C43" s="35" t="str">
        <f>VLOOKUP(E43,'[1]CM Liga'!$A:$C,3,FALSE)</f>
        <v>Zagorje 2</v>
      </c>
      <c r="D43" s="26" t="s">
        <v>104</v>
      </c>
      <c r="E43" s="35" t="s">
        <v>117</v>
      </c>
      <c r="F43" s="35" t="str">
        <f>VLOOKUP(E43,'[1]CM Liga'!$A:$D,4,FALSE)</f>
        <v>Donja Stubica</v>
      </c>
      <c r="G43" s="26">
        <v>1</v>
      </c>
      <c r="H43" s="36" t="s">
        <v>13</v>
      </c>
      <c r="I43" s="37">
        <v>180</v>
      </c>
      <c r="J43" s="38">
        <v>4.5999999999999996</v>
      </c>
      <c r="K43" s="39" t="s">
        <v>105</v>
      </c>
      <c r="L43" s="40" t="s">
        <v>108</v>
      </c>
      <c r="M43" s="26" t="s">
        <v>16</v>
      </c>
      <c r="N43" s="26"/>
      <c r="O43" s="35" t="str">
        <f t="shared" si="0"/>
        <v>DA</v>
      </c>
    </row>
    <row r="44" spans="1:15" ht="15.75" customHeight="1">
      <c r="A44" s="34">
        <v>43</v>
      </c>
      <c r="B44" s="34">
        <f>VLOOKUP(E44,'[1]CM Liga'!$A:$B,2,FALSE)</f>
        <v>239</v>
      </c>
      <c r="C44" s="35" t="str">
        <f>VLOOKUP(E44,'[1]CM Liga'!$A:$C,3,FALSE)</f>
        <v>Zagorje 2</v>
      </c>
      <c r="D44" s="26" t="s">
        <v>106</v>
      </c>
      <c r="E44" s="35" t="s">
        <v>117</v>
      </c>
      <c r="F44" s="35" t="str">
        <f>VLOOKUP(E44,'[1]CM Liga'!$A:$D,4,FALSE)</f>
        <v>Donja Stubica</v>
      </c>
      <c r="G44" s="26">
        <v>2</v>
      </c>
      <c r="H44" s="36" t="s">
        <v>13</v>
      </c>
      <c r="I44" s="37">
        <v>180</v>
      </c>
      <c r="J44" s="38">
        <v>4.5</v>
      </c>
      <c r="K44" s="39" t="s">
        <v>107</v>
      </c>
      <c r="L44" s="40" t="s">
        <v>108</v>
      </c>
      <c r="M44" s="26" t="s">
        <v>16</v>
      </c>
      <c r="N44" s="26"/>
      <c r="O44" s="35" t="str">
        <f t="shared" si="0"/>
        <v>DA</v>
      </c>
    </row>
    <row r="45" spans="1:15" ht="15.75" customHeight="1">
      <c r="A45" s="34">
        <v>44</v>
      </c>
      <c r="B45" s="34">
        <f>VLOOKUP(E45,'[1]CM Liga'!$A:$B,2,FALSE)</f>
        <v>239</v>
      </c>
      <c r="C45" s="35" t="str">
        <f>VLOOKUP(E45,'[1]CM Liga'!$A:$C,3,FALSE)</f>
        <v>Zagorje 2</v>
      </c>
      <c r="D45" s="26" t="s">
        <v>109</v>
      </c>
      <c r="E45" s="35" t="s">
        <v>117</v>
      </c>
      <c r="F45" s="35" t="str">
        <f>VLOOKUP(E45,'[1]CM Liga'!$A:$D,4,FALSE)</f>
        <v>Donja Stubica</v>
      </c>
      <c r="G45" s="26">
        <v>3</v>
      </c>
      <c r="H45" s="36" t="s">
        <v>36</v>
      </c>
      <c r="I45" s="37">
        <v>330</v>
      </c>
      <c r="J45" s="38">
        <v>7.3</v>
      </c>
      <c r="K45" s="39" t="s">
        <v>110</v>
      </c>
      <c r="L45" s="40" t="s">
        <v>108</v>
      </c>
      <c r="M45" s="26" t="s">
        <v>16</v>
      </c>
      <c r="N45" s="26"/>
      <c r="O45" s="35" t="str">
        <f t="shared" si="0"/>
        <v>DA</v>
      </c>
    </row>
    <row r="46" spans="1:15" ht="15.75" customHeight="1">
      <c r="A46" s="34">
        <v>45</v>
      </c>
      <c r="B46" s="34">
        <f>VLOOKUP(E46,'[1]CM Liga'!$A:$B,2,FALSE)</f>
        <v>239</v>
      </c>
      <c r="C46" s="35" t="str">
        <f>VLOOKUP(E46,'[1]CM Liga'!$A:$C,3,FALSE)</f>
        <v>Zagorje 2</v>
      </c>
      <c r="D46" s="26" t="s">
        <v>111</v>
      </c>
      <c r="E46" s="35" t="s">
        <v>117</v>
      </c>
      <c r="F46" s="35" t="str">
        <f>VLOOKUP(E46,'[1]CM Liga'!$A:$D,4,FALSE)</f>
        <v>Donja Stubica</v>
      </c>
      <c r="G46" s="26">
        <v>4</v>
      </c>
      <c r="H46" s="36" t="s">
        <v>36</v>
      </c>
      <c r="I46" s="37">
        <v>330</v>
      </c>
      <c r="J46" s="38">
        <v>7.8</v>
      </c>
      <c r="K46" s="39" t="s">
        <v>112</v>
      </c>
      <c r="L46" s="40" t="s">
        <v>108</v>
      </c>
      <c r="M46" s="26" t="s">
        <v>16</v>
      </c>
      <c r="N46" s="26"/>
      <c r="O46" s="35" t="str">
        <f t="shared" si="0"/>
        <v>DA</v>
      </c>
    </row>
    <row r="47" spans="1:15" ht="15.75" customHeight="1">
      <c r="A47" s="34">
        <v>46</v>
      </c>
      <c r="B47" s="34">
        <f>VLOOKUP(E47,'[1]CM Liga'!$A:$B,2,FALSE)</f>
        <v>239</v>
      </c>
      <c r="C47" s="35" t="str">
        <f>VLOOKUP(E47,'[1]CM Liga'!$A:$C,3,FALSE)</f>
        <v>Zagorje 2</v>
      </c>
      <c r="D47" s="26" t="s">
        <v>113</v>
      </c>
      <c r="E47" s="35" t="s">
        <v>117</v>
      </c>
      <c r="F47" s="35" t="str">
        <f>VLOOKUP(E47,'[1]CM Liga'!$A:$D,4,FALSE)</f>
        <v>Donja Stubica</v>
      </c>
      <c r="G47" s="26">
        <v>5</v>
      </c>
      <c r="H47" s="36" t="s">
        <v>36</v>
      </c>
      <c r="I47" s="37">
        <v>330</v>
      </c>
      <c r="J47" s="38">
        <v>8.4</v>
      </c>
      <c r="K47" s="39" t="s">
        <v>114</v>
      </c>
      <c r="L47" s="40" t="s">
        <v>108</v>
      </c>
      <c r="M47" s="26" t="s">
        <v>16</v>
      </c>
      <c r="N47" s="26"/>
      <c r="O47" s="35" t="str">
        <f t="shared" si="0"/>
        <v>DA</v>
      </c>
    </row>
    <row r="48" spans="1:15" ht="15.75" customHeight="1">
      <c r="A48" s="34">
        <v>47</v>
      </c>
      <c r="B48" s="34">
        <f>VLOOKUP(E48,'[1]CM Liga'!$A:$B,2,FALSE)</f>
        <v>239</v>
      </c>
      <c r="C48" s="35" t="str">
        <f>VLOOKUP(E48,'[1]CM Liga'!$A:$C,3,FALSE)</f>
        <v>Zagorje 2</v>
      </c>
      <c r="D48" s="26" t="s">
        <v>115</v>
      </c>
      <c r="E48" s="35" t="s">
        <v>117</v>
      </c>
      <c r="F48" s="35" t="str">
        <f>VLOOKUP(E48,'[1]CM Liga'!$A:$D,4,FALSE)</f>
        <v>Donja Stubica</v>
      </c>
      <c r="G48" s="26">
        <v>6</v>
      </c>
      <c r="H48" s="36" t="s">
        <v>36</v>
      </c>
      <c r="I48" s="37">
        <v>60</v>
      </c>
      <c r="J48" s="38">
        <v>6.6</v>
      </c>
      <c r="K48" s="39" t="s">
        <v>116</v>
      </c>
      <c r="L48" s="40" t="s">
        <v>108</v>
      </c>
      <c r="M48" s="26" t="s">
        <v>16</v>
      </c>
      <c r="N48" s="26"/>
      <c r="O48" s="35" t="str">
        <f t="shared" si="0"/>
        <v>DA</v>
      </c>
    </row>
    <row r="49" spans="1:15" ht="15.75" customHeight="1">
      <c r="A49" s="34">
        <v>48</v>
      </c>
      <c r="B49" s="34">
        <f>VLOOKUP(E49,'[1]CM Liga'!$A:$B,2,FALSE)</f>
        <v>221</v>
      </c>
      <c r="C49" s="35" t="str">
        <f>VLOOKUP(E49,'[1]CM Liga'!$A:$C,3,FALSE)</f>
        <v>Zagreb 3</v>
      </c>
      <c r="D49" s="26" t="s">
        <v>118</v>
      </c>
      <c r="E49" s="35" t="s">
        <v>127</v>
      </c>
      <c r="F49" s="35" t="str">
        <f>VLOOKUP(E49,'[1]CM Liga'!$A:$D,4,FALSE)</f>
        <v>Zagreb</v>
      </c>
      <c r="G49" s="26">
        <v>1</v>
      </c>
      <c r="H49" s="36" t="s">
        <v>36</v>
      </c>
      <c r="I49" s="37">
        <v>340</v>
      </c>
      <c r="J49" s="38">
        <v>10.3</v>
      </c>
      <c r="K49" s="39" t="s">
        <v>119</v>
      </c>
      <c r="L49" s="40" t="s">
        <v>120</v>
      </c>
      <c r="M49" s="26" t="s">
        <v>81</v>
      </c>
      <c r="N49" s="26"/>
      <c r="O49" s="35" t="str">
        <f t="shared" si="0"/>
        <v>DA</v>
      </c>
    </row>
    <row r="50" spans="1:15" ht="15.75" customHeight="1">
      <c r="A50" s="34">
        <v>49</v>
      </c>
      <c r="B50" s="34">
        <f>VLOOKUP(E50,'[1]CM Liga'!$A:$B,2,FALSE)</f>
        <v>221</v>
      </c>
      <c r="C50" s="35" t="str">
        <f>VLOOKUP(E50,'[1]CM Liga'!$A:$C,3,FALSE)</f>
        <v>Zagreb 3</v>
      </c>
      <c r="D50" s="26" t="s">
        <v>121</v>
      </c>
      <c r="E50" s="35" t="s">
        <v>127</v>
      </c>
      <c r="F50" s="35" t="str">
        <f>VLOOKUP(E50,'[1]CM Liga'!$A:$D,4,FALSE)</f>
        <v>Zagreb</v>
      </c>
      <c r="G50" s="26">
        <v>2</v>
      </c>
      <c r="H50" s="36" t="s">
        <v>36</v>
      </c>
      <c r="I50" s="37">
        <v>340</v>
      </c>
      <c r="J50" s="38">
        <v>10.199999999999999</v>
      </c>
      <c r="K50" s="39" t="s">
        <v>122</v>
      </c>
      <c r="L50" s="40" t="s">
        <v>120</v>
      </c>
      <c r="M50" s="26" t="s">
        <v>81</v>
      </c>
      <c r="N50" s="26"/>
      <c r="O50" s="35" t="str">
        <f t="shared" si="0"/>
        <v>DA</v>
      </c>
    </row>
    <row r="51" spans="1:15" ht="15.75" customHeight="1">
      <c r="A51" s="34">
        <v>50</v>
      </c>
      <c r="B51" s="34">
        <f>VLOOKUP(E51,'[1]CM Liga'!$A:$B,2,FALSE)</f>
        <v>221</v>
      </c>
      <c r="C51" s="35" t="str">
        <f>VLOOKUP(E51,'[1]CM Liga'!$A:$C,3,FALSE)</f>
        <v>Zagreb 3</v>
      </c>
      <c r="D51" s="26" t="s">
        <v>123</v>
      </c>
      <c r="E51" s="35" t="s">
        <v>127</v>
      </c>
      <c r="F51" s="35" t="str">
        <f>VLOOKUP(E51,'[1]CM Liga'!$A:$D,4,FALSE)</f>
        <v>Zagreb</v>
      </c>
      <c r="G51" s="26">
        <v>3</v>
      </c>
      <c r="H51" s="36" t="s">
        <v>36</v>
      </c>
      <c r="I51" s="37">
        <v>330</v>
      </c>
      <c r="J51" s="38">
        <v>10.5</v>
      </c>
      <c r="K51" s="39" t="s">
        <v>124</v>
      </c>
      <c r="L51" s="40" t="s">
        <v>120</v>
      </c>
      <c r="M51" s="26" t="s">
        <v>81</v>
      </c>
      <c r="N51" s="26"/>
      <c r="O51" s="35" t="str">
        <f t="shared" si="0"/>
        <v>DA</v>
      </c>
    </row>
    <row r="52" spans="1:15" ht="15.75" customHeight="1">
      <c r="A52" s="34">
        <v>51</v>
      </c>
      <c r="B52" s="34">
        <f>VLOOKUP(E52,'[1]CM Liga'!$A:$B,2,FALSE)</f>
        <v>221</v>
      </c>
      <c r="C52" s="35" t="str">
        <f>VLOOKUP(E52,'[1]CM Liga'!$A:$C,3,FALSE)</f>
        <v>Zagreb 3</v>
      </c>
      <c r="D52" s="26" t="s">
        <v>125</v>
      </c>
      <c r="E52" s="35" t="s">
        <v>127</v>
      </c>
      <c r="F52" s="35" t="str">
        <f>VLOOKUP(E52,'[1]CM Liga'!$A:$D,4,FALSE)</f>
        <v>Zagreb</v>
      </c>
      <c r="G52" s="26">
        <v>4</v>
      </c>
      <c r="H52" s="36" t="s">
        <v>36</v>
      </c>
      <c r="I52" s="37">
        <v>330</v>
      </c>
      <c r="J52" s="38">
        <v>10.4</v>
      </c>
      <c r="K52" s="39" t="s">
        <v>126</v>
      </c>
      <c r="L52" s="40" t="s">
        <v>120</v>
      </c>
      <c r="M52" s="26" t="s">
        <v>81</v>
      </c>
      <c r="N52" s="26"/>
      <c r="O52" s="35" t="str">
        <f t="shared" si="0"/>
        <v>DA</v>
      </c>
    </row>
    <row r="53" spans="1:15" ht="15.75" customHeight="1">
      <c r="A53" s="34">
        <v>52</v>
      </c>
      <c r="B53" s="34">
        <f>VLOOKUP(E53,'[1]CM Liga'!$A:$B,2,FALSE)</f>
        <v>5</v>
      </c>
      <c r="C53" s="35" t="str">
        <f>VLOOKUP(E53,'[1]CM Liga'!$A:$C,3,FALSE)</f>
        <v>Split 1</v>
      </c>
      <c r="D53" s="26" t="s">
        <v>128</v>
      </c>
      <c r="E53" s="35" t="s">
        <v>137</v>
      </c>
      <c r="F53" s="35" t="str">
        <f>VLOOKUP(E53,'[1]CM Liga'!$A:$D,4,FALSE)</f>
        <v>Grohote</v>
      </c>
      <c r="G53" s="26">
        <v>1</v>
      </c>
      <c r="H53" s="36" t="s">
        <v>13</v>
      </c>
      <c r="I53" s="37">
        <v>180</v>
      </c>
      <c r="J53" s="38">
        <v>8.4</v>
      </c>
      <c r="K53" s="39" t="s">
        <v>129</v>
      </c>
      <c r="L53" s="40" t="s">
        <v>130</v>
      </c>
      <c r="M53" s="26" t="s">
        <v>16</v>
      </c>
      <c r="N53" s="26"/>
      <c r="O53" s="35" t="str">
        <f t="shared" si="0"/>
        <v>NE</v>
      </c>
    </row>
    <row r="54" spans="1:15" ht="15.75" customHeight="1">
      <c r="A54" s="34">
        <v>53</v>
      </c>
      <c r="B54" s="34">
        <f>VLOOKUP(E54,'[1]CM Liga'!$A:$B,2,FALSE)</f>
        <v>5</v>
      </c>
      <c r="C54" s="35" t="str">
        <f>VLOOKUP(E54,'[1]CM Liga'!$A:$C,3,FALSE)</f>
        <v>Split 1</v>
      </c>
      <c r="D54" s="26" t="s">
        <v>131</v>
      </c>
      <c r="E54" s="35" t="s">
        <v>137</v>
      </c>
      <c r="F54" s="35" t="str">
        <f>VLOOKUP(E54,'[1]CM Liga'!$A:$D,4,FALSE)</f>
        <v>Grohote</v>
      </c>
      <c r="G54" s="26">
        <v>2</v>
      </c>
      <c r="H54" s="36" t="s">
        <v>13</v>
      </c>
      <c r="I54" s="37">
        <v>180</v>
      </c>
      <c r="J54" s="38">
        <v>7.8</v>
      </c>
      <c r="K54" s="39" t="s">
        <v>132</v>
      </c>
      <c r="L54" s="40" t="s">
        <v>130</v>
      </c>
      <c r="M54" s="26" t="s">
        <v>16</v>
      </c>
      <c r="N54" s="26"/>
      <c r="O54" s="35" t="str">
        <f t="shared" si="0"/>
        <v>NE</v>
      </c>
    </row>
    <row r="55" spans="1:15" ht="15.75" customHeight="1">
      <c r="A55" s="34">
        <v>54</v>
      </c>
      <c r="B55" s="34">
        <f>VLOOKUP(E55,'[1]CM Liga'!$A:$B,2,FALSE)</f>
        <v>5</v>
      </c>
      <c r="C55" s="35" t="str">
        <f>VLOOKUP(E55,'[1]CM Liga'!$A:$C,3,FALSE)</f>
        <v>Split 1</v>
      </c>
      <c r="D55" s="26" t="s">
        <v>133</v>
      </c>
      <c r="E55" s="35" t="s">
        <v>137</v>
      </c>
      <c r="F55" s="35" t="str">
        <f>VLOOKUP(E55,'[1]CM Liga'!$A:$D,4,FALSE)</f>
        <v>Grohote</v>
      </c>
      <c r="G55" s="26">
        <v>3</v>
      </c>
      <c r="H55" s="36" t="s">
        <v>13</v>
      </c>
      <c r="I55" s="37">
        <v>180</v>
      </c>
      <c r="J55" s="38">
        <v>7.9</v>
      </c>
      <c r="K55" s="39" t="s">
        <v>134</v>
      </c>
      <c r="L55" s="40" t="s">
        <v>130</v>
      </c>
      <c r="M55" s="26" t="s">
        <v>16</v>
      </c>
      <c r="N55" s="26"/>
      <c r="O55" s="35" t="str">
        <f t="shared" si="0"/>
        <v>NE</v>
      </c>
    </row>
    <row r="56" spans="1:15" ht="15.75" customHeight="1">
      <c r="A56" s="34">
        <v>55</v>
      </c>
      <c r="B56" s="34">
        <f>VLOOKUP(E56,'[1]CM Liga'!$A:$B,2,FALSE)</f>
        <v>5</v>
      </c>
      <c r="C56" s="35" t="str">
        <f>VLOOKUP(E56,'[1]CM Liga'!$A:$C,3,FALSE)</f>
        <v>Split 1</v>
      </c>
      <c r="D56" s="26" t="s">
        <v>135</v>
      </c>
      <c r="E56" s="35" t="s">
        <v>137</v>
      </c>
      <c r="F56" s="35" t="str">
        <f>VLOOKUP(E56,'[1]CM Liga'!$A:$D,4,FALSE)</f>
        <v>Grohote</v>
      </c>
      <c r="G56" s="26">
        <v>4</v>
      </c>
      <c r="H56" s="36" t="s">
        <v>13</v>
      </c>
      <c r="I56" s="37">
        <v>190</v>
      </c>
      <c r="J56" s="38">
        <v>7.6</v>
      </c>
      <c r="K56" s="39" t="s">
        <v>136</v>
      </c>
      <c r="L56" s="40" t="s">
        <v>130</v>
      </c>
      <c r="M56" s="26" t="s">
        <v>16</v>
      </c>
      <c r="N56" s="26"/>
      <c r="O56" s="35" t="str">
        <f t="shared" si="0"/>
        <v>NE</v>
      </c>
    </row>
    <row r="57" spans="1:15" ht="15.75" customHeight="1">
      <c r="A57" s="34">
        <v>56</v>
      </c>
      <c r="B57" s="34">
        <f>VLOOKUP(E57,'[1]CM Liga'!$A:$B,2,FALSE)</f>
        <v>20</v>
      </c>
      <c r="C57" s="35" t="str">
        <f>VLOOKUP(E57,'[1]CM Liga'!$A:$C,3,FALSE)</f>
        <v>Zagreb 3</v>
      </c>
      <c r="D57" s="26" t="s">
        <v>138</v>
      </c>
      <c r="E57" s="35" t="s">
        <v>146</v>
      </c>
      <c r="F57" s="35" t="str">
        <f>VLOOKUP(E57,'[1]CM Liga'!$A:$D,4,FALSE)</f>
        <v>Zagreb</v>
      </c>
      <c r="G57" s="26">
        <v>1</v>
      </c>
      <c r="H57" s="36" t="s">
        <v>36</v>
      </c>
      <c r="I57" s="37">
        <v>330</v>
      </c>
      <c r="J57" s="38">
        <v>6.1</v>
      </c>
      <c r="K57" s="39" t="s">
        <v>139</v>
      </c>
      <c r="L57" s="40" t="s">
        <v>120</v>
      </c>
      <c r="M57" s="26" t="s">
        <v>81</v>
      </c>
      <c r="N57" s="26"/>
      <c r="O57" s="35" t="str">
        <f t="shared" si="0"/>
        <v>NE</v>
      </c>
    </row>
    <row r="58" spans="1:15" ht="15.75" customHeight="1">
      <c r="A58" s="34">
        <v>57</v>
      </c>
      <c r="B58" s="34">
        <f>VLOOKUP(E58,'[1]CM Liga'!$A:$B,2,FALSE)</f>
        <v>20</v>
      </c>
      <c r="C58" s="35" t="str">
        <f>VLOOKUP(E58,'[1]CM Liga'!$A:$C,3,FALSE)</f>
        <v>Zagreb 3</v>
      </c>
      <c r="D58" s="26" t="s">
        <v>140</v>
      </c>
      <c r="E58" s="35" t="s">
        <v>146</v>
      </c>
      <c r="F58" s="35" t="str">
        <f>VLOOKUP(E58,'[1]CM Liga'!$A:$D,4,FALSE)</f>
        <v>Zagreb</v>
      </c>
      <c r="G58" s="26">
        <v>2</v>
      </c>
      <c r="H58" s="36" t="s">
        <v>36</v>
      </c>
      <c r="I58" s="37">
        <v>340</v>
      </c>
      <c r="J58" s="38">
        <v>5.2</v>
      </c>
      <c r="K58" s="39" t="s">
        <v>141</v>
      </c>
      <c r="L58" s="40" t="s">
        <v>120</v>
      </c>
      <c r="M58" s="26" t="s">
        <v>81</v>
      </c>
      <c r="N58" s="26"/>
      <c r="O58" s="35" t="str">
        <f t="shared" si="0"/>
        <v>NE</v>
      </c>
    </row>
    <row r="59" spans="1:15" ht="15.75" customHeight="1">
      <c r="A59" s="34">
        <v>58</v>
      </c>
      <c r="B59" s="34">
        <f>VLOOKUP(E59,'[1]CM Liga'!$A:$B,2,FALSE)</f>
        <v>20</v>
      </c>
      <c r="C59" s="35" t="str">
        <f>VLOOKUP(E59,'[1]CM Liga'!$A:$C,3,FALSE)</f>
        <v>Zagreb 3</v>
      </c>
      <c r="D59" s="26" t="s">
        <v>142</v>
      </c>
      <c r="E59" s="35" t="s">
        <v>146</v>
      </c>
      <c r="F59" s="35" t="str">
        <f>VLOOKUP(E59,'[1]CM Liga'!$A:$D,4,FALSE)</f>
        <v>Zagreb</v>
      </c>
      <c r="G59" s="26">
        <v>3</v>
      </c>
      <c r="H59" s="36" t="s">
        <v>36</v>
      </c>
      <c r="I59" s="37">
        <v>340</v>
      </c>
      <c r="J59" s="38">
        <v>11.7</v>
      </c>
      <c r="K59" s="39" t="s">
        <v>143</v>
      </c>
      <c r="L59" s="40" t="s">
        <v>120</v>
      </c>
      <c r="M59" s="26" t="s">
        <v>81</v>
      </c>
      <c r="N59" s="26"/>
      <c r="O59" s="35" t="str">
        <f t="shared" si="0"/>
        <v>NE</v>
      </c>
    </row>
    <row r="60" spans="1:15" ht="15.75" customHeight="1">
      <c r="A60" s="34">
        <v>59</v>
      </c>
      <c r="B60" s="34">
        <f>VLOOKUP(E60,'[1]CM Liga'!$A:$B,2,FALSE)</f>
        <v>20</v>
      </c>
      <c r="C60" s="35" t="str">
        <f>VLOOKUP(E60,'[1]CM Liga'!$A:$C,3,FALSE)</f>
        <v>Zagreb 3</v>
      </c>
      <c r="D60" s="26" t="s">
        <v>144</v>
      </c>
      <c r="E60" s="35" t="s">
        <v>146</v>
      </c>
      <c r="F60" s="35" t="str">
        <f>VLOOKUP(E60,'[1]CM Liga'!$A:$D,4,FALSE)</f>
        <v>Zagreb</v>
      </c>
      <c r="G60" s="26">
        <v>4</v>
      </c>
      <c r="H60" s="36" t="s">
        <v>36</v>
      </c>
      <c r="I60" s="37">
        <v>340</v>
      </c>
      <c r="J60" s="38">
        <v>9.5</v>
      </c>
      <c r="K60" s="39" t="s">
        <v>145</v>
      </c>
      <c r="L60" s="40" t="s">
        <v>120</v>
      </c>
      <c r="M60" s="26" t="s">
        <v>81</v>
      </c>
      <c r="N60" s="26"/>
      <c r="O60" s="35" t="str">
        <f t="shared" si="0"/>
        <v>NE</v>
      </c>
    </row>
    <row r="61" spans="1:15" ht="15.75" customHeight="1">
      <c r="A61" s="34">
        <v>60</v>
      </c>
      <c r="B61" s="34">
        <f>VLOOKUP(E61,'[1]CM Liga'!$A:$B,2,FALSE)</f>
        <v>153</v>
      </c>
      <c r="C61" s="35" t="str">
        <f>VLOOKUP(E61,'[1]CM Liga'!$A:$C,3,FALSE)</f>
        <v>Split 1</v>
      </c>
      <c r="D61" s="26" t="s">
        <v>147</v>
      </c>
      <c r="E61" s="35" t="s">
        <v>156</v>
      </c>
      <c r="F61" s="35" t="str">
        <f>VLOOKUP(E61,'[1]CM Liga'!$A:$D,4,FALSE)</f>
        <v>Otok</v>
      </c>
      <c r="G61" s="26">
        <v>1</v>
      </c>
      <c r="H61" s="36" t="s">
        <v>36</v>
      </c>
      <c r="I61" s="37">
        <v>340</v>
      </c>
      <c r="J61" s="38">
        <v>19.3</v>
      </c>
      <c r="K61" s="39" t="s">
        <v>148</v>
      </c>
      <c r="L61" s="40" t="s">
        <v>149</v>
      </c>
      <c r="M61" s="26" t="s">
        <v>16</v>
      </c>
      <c r="N61" s="26"/>
      <c r="O61" s="35" t="str">
        <f t="shared" si="0"/>
        <v>NE</v>
      </c>
    </row>
    <row r="62" spans="1:15" ht="15.75" customHeight="1">
      <c r="A62" s="34">
        <v>61</v>
      </c>
      <c r="B62" s="34">
        <f>VLOOKUP(E62,'[1]CM Liga'!$A:$B,2,FALSE)</f>
        <v>153</v>
      </c>
      <c r="C62" s="35" t="str">
        <f>VLOOKUP(E62,'[1]CM Liga'!$A:$C,3,FALSE)</f>
        <v>Split 1</v>
      </c>
      <c r="D62" s="26" t="s">
        <v>150</v>
      </c>
      <c r="E62" s="35" t="s">
        <v>156</v>
      </c>
      <c r="F62" s="35" t="str">
        <f>VLOOKUP(E62,'[1]CM Liga'!$A:$D,4,FALSE)</f>
        <v>Otok</v>
      </c>
      <c r="G62" s="26">
        <v>2</v>
      </c>
      <c r="H62" s="36" t="s">
        <v>36</v>
      </c>
      <c r="I62" s="37">
        <v>340</v>
      </c>
      <c r="J62" s="38">
        <v>20</v>
      </c>
      <c r="K62" s="39" t="s">
        <v>151</v>
      </c>
      <c r="L62" s="40" t="s">
        <v>149</v>
      </c>
      <c r="M62" s="26" t="s">
        <v>16</v>
      </c>
      <c r="N62" s="26"/>
      <c r="O62" s="35" t="str">
        <f t="shared" si="0"/>
        <v>NE</v>
      </c>
    </row>
    <row r="63" spans="1:15" ht="15.75" customHeight="1">
      <c r="A63" s="34">
        <v>62</v>
      </c>
      <c r="B63" s="34">
        <f>VLOOKUP(E63,'[1]CM Liga'!$A:$B,2,FALSE)</f>
        <v>153</v>
      </c>
      <c r="C63" s="35" t="str">
        <f>VLOOKUP(E63,'[1]CM Liga'!$A:$C,3,FALSE)</f>
        <v>Split 1</v>
      </c>
      <c r="D63" s="26" t="s">
        <v>152</v>
      </c>
      <c r="E63" s="35" t="s">
        <v>156</v>
      </c>
      <c r="F63" s="35" t="str">
        <f>VLOOKUP(E63,'[1]CM Liga'!$A:$D,4,FALSE)</f>
        <v>Otok</v>
      </c>
      <c r="G63" s="26">
        <v>3</v>
      </c>
      <c r="H63" s="36" t="s">
        <v>36</v>
      </c>
      <c r="I63" s="37">
        <v>340</v>
      </c>
      <c r="J63" s="38">
        <v>19.399999999999999</v>
      </c>
      <c r="K63" s="39" t="s">
        <v>153</v>
      </c>
      <c r="L63" s="40" t="s">
        <v>149</v>
      </c>
      <c r="M63" s="26" t="s">
        <v>16</v>
      </c>
      <c r="N63" s="26"/>
      <c r="O63" s="35" t="str">
        <f t="shared" si="0"/>
        <v>NE</v>
      </c>
    </row>
    <row r="64" spans="1:15" ht="15.75" customHeight="1">
      <c r="A64" s="34">
        <v>63</v>
      </c>
      <c r="B64" s="34">
        <f>VLOOKUP(E64,'[1]CM Liga'!$A:$B,2,FALSE)</f>
        <v>153</v>
      </c>
      <c r="C64" s="35" t="str">
        <f>VLOOKUP(E64,'[1]CM Liga'!$A:$C,3,FALSE)</f>
        <v>Split 1</v>
      </c>
      <c r="D64" s="26" t="s">
        <v>154</v>
      </c>
      <c r="E64" s="35" t="s">
        <v>156</v>
      </c>
      <c r="F64" s="35" t="str">
        <f>VLOOKUP(E64,'[1]CM Liga'!$A:$D,4,FALSE)</f>
        <v>Otok</v>
      </c>
      <c r="G64" s="26">
        <v>4</v>
      </c>
      <c r="H64" s="36" t="s">
        <v>36</v>
      </c>
      <c r="I64" s="37">
        <v>340</v>
      </c>
      <c r="J64" s="38">
        <v>20</v>
      </c>
      <c r="K64" s="39" t="s">
        <v>155</v>
      </c>
      <c r="L64" s="40" t="s">
        <v>149</v>
      </c>
      <c r="M64" s="26" t="s">
        <v>16</v>
      </c>
      <c r="N64" s="26"/>
      <c r="O64" s="35" t="str">
        <f t="shared" si="0"/>
        <v>NE</v>
      </c>
    </row>
    <row r="65" spans="1:15" ht="15.75" customHeight="1">
      <c r="A65" s="34">
        <v>64</v>
      </c>
      <c r="B65" s="34">
        <f>VLOOKUP(E65,'[1]CM Liga'!$A:$B,2,FALSE)</f>
        <v>312</v>
      </c>
      <c r="C65" s="35" t="str">
        <f>VLOOKUP(E65,'[1]CM Liga'!$A:$C,3,FALSE)</f>
        <v>Zadar</v>
      </c>
      <c r="D65" s="26" t="s">
        <v>157</v>
      </c>
      <c r="E65" s="35" t="s">
        <v>171</v>
      </c>
      <c r="F65" s="35" t="str">
        <f>VLOOKUP(E65,'[1]CM Liga'!$A:$D,4,FALSE)</f>
        <v>Obrovac</v>
      </c>
      <c r="G65" s="26">
        <v>1</v>
      </c>
      <c r="H65" s="36" t="s">
        <v>36</v>
      </c>
      <c r="I65" s="37">
        <v>340</v>
      </c>
      <c r="J65" s="38">
        <v>13.98</v>
      </c>
      <c r="K65" s="39" t="s">
        <v>158</v>
      </c>
      <c r="L65" s="40" t="s">
        <v>2934</v>
      </c>
      <c r="M65" s="26" t="s">
        <v>16</v>
      </c>
      <c r="N65" s="26"/>
      <c r="O65" s="35" t="str">
        <f t="shared" si="0"/>
        <v>DA</v>
      </c>
    </row>
    <row r="66" spans="1:15" ht="15.75" customHeight="1">
      <c r="A66" s="34">
        <v>65</v>
      </c>
      <c r="B66" s="34">
        <f>VLOOKUP(E66,'[1]CM Liga'!$A:$B,2,FALSE)</f>
        <v>312</v>
      </c>
      <c r="C66" s="35" t="str">
        <f>VLOOKUP(E66,'[1]CM Liga'!$A:$C,3,FALSE)</f>
        <v>Zadar</v>
      </c>
      <c r="D66" s="26" t="s">
        <v>159</v>
      </c>
      <c r="E66" s="35" t="s">
        <v>171</v>
      </c>
      <c r="F66" s="35" t="str">
        <f>VLOOKUP(E66,'[1]CM Liga'!$A:$D,4,FALSE)</f>
        <v>Obrovac</v>
      </c>
      <c r="G66" s="26">
        <v>2</v>
      </c>
      <c r="H66" s="36" t="s">
        <v>36</v>
      </c>
      <c r="I66" s="37">
        <v>340</v>
      </c>
      <c r="J66" s="38">
        <v>13.95</v>
      </c>
      <c r="K66" s="39" t="s">
        <v>160</v>
      </c>
      <c r="L66" s="40" t="s">
        <v>2934</v>
      </c>
      <c r="M66" s="26" t="s">
        <v>16</v>
      </c>
      <c r="N66" s="26"/>
      <c r="O66" s="35" t="str">
        <f t="shared" ref="O66:O129" si="1">IF(B66&gt;218,"DA","NE")</f>
        <v>DA</v>
      </c>
    </row>
    <row r="67" spans="1:15" ht="15.75" customHeight="1">
      <c r="A67" s="34">
        <v>66</v>
      </c>
      <c r="B67" s="34">
        <f>VLOOKUP(E67,'[1]CM Liga'!$A:$B,2,FALSE)</f>
        <v>312</v>
      </c>
      <c r="C67" s="35" t="str">
        <f>VLOOKUP(E67,'[1]CM Liga'!$A:$C,3,FALSE)</f>
        <v>Zadar</v>
      </c>
      <c r="D67" s="26" t="s">
        <v>161</v>
      </c>
      <c r="E67" s="35" t="s">
        <v>171</v>
      </c>
      <c r="F67" s="35" t="str">
        <f>VLOOKUP(E67,'[1]CM Liga'!$A:$D,4,FALSE)</f>
        <v>Obrovac</v>
      </c>
      <c r="G67" s="26">
        <v>3</v>
      </c>
      <c r="H67" s="36" t="s">
        <v>36</v>
      </c>
      <c r="I67" s="37">
        <v>190</v>
      </c>
      <c r="J67" s="38">
        <v>12.97</v>
      </c>
      <c r="K67" s="39" t="s">
        <v>162</v>
      </c>
      <c r="L67" s="40" t="s">
        <v>2934</v>
      </c>
      <c r="M67" s="26" t="s">
        <v>16</v>
      </c>
      <c r="N67" s="26"/>
      <c r="O67" s="35" t="str">
        <f t="shared" si="1"/>
        <v>DA</v>
      </c>
    </row>
    <row r="68" spans="1:15" ht="15.75" customHeight="1">
      <c r="A68" s="34">
        <v>67</v>
      </c>
      <c r="B68" s="34">
        <f>VLOOKUP(E68,'[1]CM Liga'!$A:$B,2,FALSE)</f>
        <v>312</v>
      </c>
      <c r="C68" s="35" t="str">
        <f>VLOOKUP(E68,'[1]CM Liga'!$A:$C,3,FALSE)</f>
        <v>Zadar</v>
      </c>
      <c r="D68" s="26" t="s">
        <v>163</v>
      </c>
      <c r="E68" s="35" t="s">
        <v>171</v>
      </c>
      <c r="F68" s="35" t="str">
        <f>VLOOKUP(E68,'[1]CM Liga'!$A:$D,4,FALSE)</f>
        <v>Obrovac</v>
      </c>
      <c r="G68" s="26">
        <v>4</v>
      </c>
      <c r="H68" s="36" t="s">
        <v>36</v>
      </c>
      <c r="I68" s="37">
        <v>160</v>
      </c>
      <c r="J68" s="38">
        <v>13.02</v>
      </c>
      <c r="K68" s="39" t="s">
        <v>164</v>
      </c>
      <c r="L68" s="40" t="s">
        <v>2934</v>
      </c>
      <c r="M68" s="26" t="s">
        <v>16</v>
      </c>
      <c r="N68" s="26"/>
      <c r="O68" s="35" t="str">
        <f t="shared" si="1"/>
        <v>DA</v>
      </c>
    </row>
    <row r="69" spans="1:15" ht="15.75" customHeight="1">
      <c r="A69" s="34">
        <v>68</v>
      </c>
      <c r="B69" s="34">
        <f>VLOOKUP(E69,'[1]CM Liga'!$A:$B,2,FALSE)</f>
        <v>312</v>
      </c>
      <c r="C69" s="35" t="str">
        <f>VLOOKUP(E69,'[1]CM Liga'!$A:$C,3,FALSE)</f>
        <v>Zadar</v>
      </c>
      <c r="D69" s="26" t="s">
        <v>165</v>
      </c>
      <c r="E69" s="35" t="s">
        <v>171</v>
      </c>
      <c r="F69" s="35" t="str">
        <f>VLOOKUP(E69,'[1]CM Liga'!$A:$D,4,FALSE)</f>
        <v>Obrovac</v>
      </c>
      <c r="G69" s="26">
        <v>5</v>
      </c>
      <c r="H69" s="36" t="s">
        <v>36</v>
      </c>
      <c r="I69" s="37">
        <v>130</v>
      </c>
      <c r="J69" s="38">
        <v>5.4</v>
      </c>
      <c r="K69" s="39" t="s">
        <v>166</v>
      </c>
      <c r="L69" s="40" t="s">
        <v>2934</v>
      </c>
      <c r="M69" s="26" t="s">
        <v>16</v>
      </c>
      <c r="N69" s="26"/>
      <c r="O69" s="35" t="str">
        <f t="shared" si="1"/>
        <v>DA</v>
      </c>
    </row>
    <row r="70" spans="1:15" ht="15.75" customHeight="1">
      <c r="A70" s="34">
        <v>69</v>
      </c>
      <c r="B70" s="34">
        <f>VLOOKUP(E70,'[1]CM Liga'!$A:$B,2,FALSE)</f>
        <v>312</v>
      </c>
      <c r="C70" s="35" t="str">
        <f>VLOOKUP(E70,'[1]CM Liga'!$A:$C,3,FALSE)</f>
        <v>Zadar</v>
      </c>
      <c r="D70" s="26" t="s">
        <v>167</v>
      </c>
      <c r="E70" s="35" t="s">
        <v>171</v>
      </c>
      <c r="F70" s="35" t="str">
        <f>VLOOKUP(E70,'[1]CM Liga'!$A:$D,4,FALSE)</f>
        <v>Obrovac</v>
      </c>
      <c r="G70" s="26">
        <v>6</v>
      </c>
      <c r="H70" s="36" t="s">
        <v>36</v>
      </c>
      <c r="I70" s="37">
        <v>130</v>
      </c>
      <c r="J70" s="38">
        <v>4.22</v>
      </c>
      <c r="K70" s="39" t="s">
        <v>168</v>
      </c>
      <c r="L70" s="40" t="s">
        <v>2934</v>
      </c>
      <c r="M70" s="26" t="s">
        <v>16</v>
      </c>
      <c r="N70" s="26"/>
      <c r="O70" s="35" t="str">
        <f t="shared" si="1"/>
        <v>DA</v>
      </c>
    </row>
    <row r="71" spans="1:15" ht="15.75" customHeight="1">
      <c r="A71" s="34">
        <v>70</v>
      </c>
      <c r="B71" s="34">
        <f>VLOOKUP(E71,'[1]CM Liga'!$A:$B,2,FALSE)</f>
        <v>312</v>
      </c>
      <c r="C71" s="35" t="str">
        <f>VLOOKUP(E71,'[1]CM Liga'!$A:$C,3,FALSE)</f>
        <v>Zadar</v>
      </c>
      <c r="D71" s="26" t="s">
        <v>169</v>
      </c>
      <c r="E71" s="35" t="s">
        <v>171</v>
      </c>
      <c r="F71" s="35" t="str">
        <f>VLOOKUP(E71,'[1]CM Liga'!$A:$D,4,FALSE)</f>
        <v>Obrovac</v>
      </c>
      <c r="G71" s="26">
        <v>7</v>
      </c>
      <c r="H71" s="36" t="s">
        <v>36</v>
      </c>
      <c r="I71" s="37">
        <v>130</v>
      </c>
      <c r="J71" s="38">
        <v>3.99</v>
      </c>
      <c r="K71" s="39" t="s">
        <v>170</v>
      </c>
      <c r="L71" s="40" t="s">
        <v>2934</v>
      </c>
      <c r="M71" s="26" t="s">
        <v>16</v>
      </c>
      <c r="N71" s="26"/>
      <c r="O71" s="35" t="str">
        <f t="shared" si="1"/>
        <v>DA</v>
      </c>
    </row>
    <row r="72" spans="1:15" ht="15.75" customHeight="1">
      <c r="A72" s="34">
        <v>71</v>
      </c>
      <c r="B72" s="34">
        <f>VLOOKUP(E72,'[1]CM Liga'!$A:$B,2,FALSE)</f>
        <v>96</v>
      </c>
      <c r="C72" s="35" t="str">
        <f>VLOOKUP(E72,'[1]CM Liga'!$A:$C,3,FALSE)</f>
        <v>Zagreb 1</v>
      </c>
      <c r="D72" s="26" t="s">
        <v>172</v>
      </c>
      <c r="E72" s="35" t="s">
        <v>181</v>
      </c>
      <c r="F72" s="35" t="str">
        <f>VLOOKUP(E72,'[1]CM Liga'!$A:$D,4,FALSE)</f>
        <v>Zagreb</v>
      </c>
      <c r="G72" s="26">
        <v>1</v>
      </c>
      <c r="H72" s="36" t="s">
        <v>36</v>
      </c>
      <c r="I72" s="37">
        <v>340</v>
      </c>
      <c r="J72" s="38">
        <v>10.23</v>
      </c>
      <c r="K72" s="39" t="s">
        <v>173</v>
      </c>
      <c r="L72" s="40" t="s">
        <v>174</v>
      </c>
      <c r="M72" s="26" t="s">
        <v>16</v>
      </c>
      <c r="N72" s="26"/>
      <c r="O72" s="35" t="str">
        <f t="shared" si="1"/>
        <v>NE</v>
      </c>
    </row>
    <row r="73" spans="1:15" ht="15.75" customHeight="1">
      <c r="A73" s="34">
        <v>72</v>
      </c>
      <c r="B73" s="34">
        <f>VLOOKUP(E73,'[1]CM Liga'!$A:$B,2,FALSE)</f>
        <v>96</v>
      </c>
      <c r="C73" s="35" t="str">
        <f>VLOOKUP(E73,'[1]CM Liga'!$A:$C,3,FALSE)</f>
        <v>Zagreb 1</v>
      </c>
      <c r="D73" s="26" t="s">
        <v>175</v>
      </c>
      <c r="E73" s="35" t="s">
        <v>181</v>
      </c>
      <c r="F73" s="35" t="str">
        <f>VLOOKUP(E73,'[1]CM Liga'!$A:$D,4,FALSE)</f>
        <v>Zagreb</v>
      </c>
      <c r="G73" s="26">
        <v>2</v>
      </c>
      <c r="H73" s="36" t="s">
        <v>36</v>
      </c>
      <c r="I73" s="37">
        <v>340</v>
      </c>
      <c r="J73" s="38">
        <v>10</v>
      </c>
      <c r="K73" s="39" t="s">
        <v>176</v>
      </c>
      <c r="L73" s="40" t="s">
        <v>174</v>
      </c>
      <c r="M73" s="26" t="s">
        <v>16</v>
      </c>
      <c r="N73" s="26"/>
      <c r="O73" s="35" t="str">
        <f t="shared" si="1"/>
        <v>NE</v>
      </c>
    </row>
    <row r="74" spans="1:15" ht="15.75" customHeight="1">
      <c r="A74" s="34">
        <v>73</v>
      </c>
      <c r="B74" s="34">
        <f>VLOOKUP(E74,'[1]CM Liga'!$A:$B,2,FALSE)</f>
        <v>96</v>
      </c>
      <c r="C74" s="35" t="str">
        <f>VLOOKUP(E74,'[1]CM Liga'!$A:$C,3,FALSE)</f>
        <v>Zagreb 1</v>
      </c>
      <c r="D74" s="26" t="s">
        <v>177</v>
      </c>
      <c r="E74" s="35" t="s">
        <v>181</v>
      </c>
      <c r="F74" s="35" t="str">
        <f>VLOOKUP(E74,'[1]CM Liga'!$A:$D,4,FALSE)</f>
        <v>Zagreb</v>
      </c>
      <c r="G74" s="26">
        <v>3</v>
      </c>
      <c r="H74" s="36" t="s">
        <v>36</v>
      </c>
      <c r="I74" s="37">
        <v>340</v>
      </c>
      <c r="J74" s="38">
        <v>10.44</v>
      </c>
      <c r="K74" s="39" t="s">
        <v>178</v>
      </c>
      <c r="L74" s="40" t="s">
        <v>174</v>
      </c>
      <c r="M74" s="26" t="s">
        <v>16</v>
      </c>
      <c r="N74" s="26"/>
      <c r="O74" s="35" t="str">
        <f t="shared" si="1"/>
        <v>NE</v>
      </c>
    </row>
    <row r="75" spans="1:15" ht="15.75" customHeight="1">
      <c r="A75" s="34">
        <v>74</v>
      </c>
      <c r="B75" s="34">
        <f>VLOOKUP(E75,'[1]CM Liga'!$A:$B,2,FALSE)</f>
        <v>96</v>
      </c>
      <c r="C75" s="35" t="str">
        <f>VLOOKUP(E75,'[1]CM Liga'!$A:$C,3,FALSE)</f>
        <v>Zagreb 1</v>
      </c>
      <c r="D75" s="26" t="s">
        <v>179</v>
      </c>
      <c r="E75" s="35" t="s">
        <v>181</v>
      </c>
      <c r="F75" s="35" t="str">
        <f>VLOOKUP(E75,'[1]CM Liga'!$A:$D,4,FALSE)</f>
        <v>Zagreb</v>
      </c>
      <c r="G75" s="26">
        <v>4</v>
      </c>
      <c r="H75" s="36" t="s">
        <v>36</v>
      </c>
      <c r="I75" s="37">
        <v>340</v>
      </c>
      <c r="J75" s="38">
        <v>9.8000000000000007</v>
      </c>
      <c r="K75" s="39" t="s">
        <v>180</v>
      </c>
      <c r="L75" s="40" t="s">
        <v>174</v>
      </c>
      <c r="M75" s="26" t="s">
        <v>16</v>
      </c>
      <c r="N75" s="26"/>
      <c r="O75" s="35" t="str">
        <f t="shared" si="1"/>
        <v>NE</v>
      </c>
    </row>
    <row r="76" spans="1:15" ht="15.75" customHeight="1">
      <c r="A76" s="34">
        <v>75</v>
      </c>
      <c r="B76" s="34">
        <f>VLOOKUP(E76,'[1]CM Liga'!$A:$B,2,FALSE)</f>
        <v>86</v>
      </c>
      <c r="C76" s="35" t="str">
        <f>VLOOKUP(E76,'[1]CM Liga'!$A:$C,3,FALSE)</f>
        <v>Zagreb 3</v>
      </c>
      <c r="D76" s="26" t="s">
        <v>182</v>
      </c>
      <c r="E76" s="35" t="s">
        <v>192</v>
      </c>
      <c r="F76" s="35" t="str">
        <f>VLOOKUP(E76,'[1]CM Liga'!$A:$D,4,FALSE)</f>
        <v>Zagreb</v>
      </c>
      <c r="G76" s="26">
        <v>1</v>
      </c>
      <c r="H76" s="36" t="s">
        <v>13</v>
      </c>
      <c r="I76" s="37">
        <v>190</v>
      </c>
      <c r="J76" s="38">
        <v>3</v>
      </c>
      <c r="K76" s="39" t="s">
        <v>183</v>
      </c>
      <c r="L76" s="40" t="s">
        <v>184</v>
      </c>
      <c r="M76" s="26" t="s">
        <v>16</v>
      </c>
      <c r="N76" s="26"/>
      <c r="O76" s="35" t="str">
        <f t="shared" si="1"/>
        <v>NE</v>
      </c>
    </row>
    <row r="77" spans="1:15" ht="15.75" customHeight="1">
      <c r="A77" s="34">
        <v>76</v>
      </c>
      <c r="B77" s="34">
        <f>VLOOKUP(E77,'[1]CM Liga'!$A:$B,2,FALSE)</f>
        <v>86</v>
      </c>
      <c r="C77" s="35" t="str">
        <f>VLOOKUP(E77,'[1]CM Liga'!$A:$C,3,FALSE)</f>
        <v>Zagreb 3</v>
      </c>
      <c r="D77" s="26" t="s">
        <v>185</v>
      </c>
      <c r="E77" s="35" t="s">
        <v>192</v>
      </c>
      <c r="F77" s="35" t="str">
        <f>VLOOKUP(E77,'[1]CM Liga'!$A:$D,4,FALSE)</f>
        <v>Zagreb</v>
      </c>
      <c r="G77" s="26">
        <v>2</v>
      </c>
      <c r="H77" s="36" t="s">
        <v>13</v>
      </c>
      <c r="I77" s="37">
        <v>120</v>
      </c>
      <c r="J77" s="38">
        <v>11.3</v>
      </c>
      <c r="K77" s="39" t="s">
        <v>186</v>
      </c>
      <c r="L77" s="40" t="s">
        <v>187</v>
      </c>
      <c r="M77" s="26" t="s">
        <v>16</v>
      </c>
      <c r="N77" s="26"/>
      <c r="O77" s="35" t="str">
        <f t="shared" si="1"/>
        <v>NE</v>
      </c>
    </row>
    <row r="78" spans="1:15" ht="15.75" customHeight="1">
      <c r="A78" s="34">
        <v>77</v>
      </c>
      <c r="B78" s="34">
        <f>VLOOKUP(E78,'[1]CM Liga'!$A:$B,2,FALSE)</f>
        <v>86</v>
      </c>
      <c r="C78" s="35" t="str">
        <f>VLOOKUP(E78,'[1]CM Liga'!$A:$C,3,FALSE)</f>
        <v>Zagreb 3</v>
      </c>
      <c r="D78" s="26" t="s">
        <v>188</v>
      </c>
      <c r="E78" s="35" t="s">
        <v>192</v>
      </c>
      <c r="F78" s="35" t="str">
        <f>VLOOKUP(E78,'[1]CM Liga'!$A:$D,4,FALSE)</f>
        <v>Zagreb</v>
      </c>
      <c r="G78" s="26">
        <v>3</v>
      </c>
      <c r="H78" s="36" t="s">
        <v>13</v>
      </c>
      <c r="I78" s="37">
        <v>120</v>
      </c>
      <c r="J78" s="38">
        <v>13.4</v>
      </c>
      <c r="K78" s="39" t="s">
        <v>189</v>
      </c>
      <c r="L78" s="40" t="s">
        <v>187</v>
      </c>
      <c r="M78" s="26" t="s">
        <v>16</v>
      </c>
      <c r="N78" s="26"/>
      <c r="O78" s="35" t="str">
        <f t="shared" si="1"/>
        <v>NE</v>
      </c>
    </row>
    <row r="79" spans="1:15" ht="15.75" customHeight="1">
      <c r="A79" s="34">
        <v>78</v>
      </c>
      <c r="B79" s="34">
        <f>VLOOKUP(E79,'[1]CM Liga'!$A:$B,2,FALSE)</f>
        <v>86</v>
      </c>
      <c r="C79" s="35" t="str">
        <f>VLOOKUP(E79,'[1]CM Liga'!$A:$C,3,FALSE)</f>
        <v>Zagreb 3</v>
      </c>
      <c r="D79" s="26" t="s">
        <v>190</v>
      </c>
      <c r="E79" s="35" t="s">
        <v>192</v>
      </c>
      <c r="F79" s="35" t="str">
        <f>VLOOKUP(E79,'[1]CM Liga'!$A:$D,4,FALSE)</f>
        <v>Zagreb</v>
      </c>
      <c r="G79" s="26">
        <v>4</v>
      </c>
      <c r="H79" s="36" t="s">
        <v>13</v>
      </c>
      <c r="I79" s="37">
        <v>190</v>
      </c>
      <c r="J79" s="38">
        <v>3.3</v>
      </c>
      <c r="K79" s="39" t="s">
        <v>191</v>
      </c>
      <c r="L79" s="40" t="s">
        <v>184</v>
      </c>
      <c r="M79" s="26" t="s">
        <v>16</v>
      </c>
      <c r="N79" s="26"/>
      <c r="O79" s="35" t="str">
        <f t="shared" si="1"/>
        <v>NE</v>
      </c>
    </row>
    <row r="80" spans="1:15" ht="15.75" customHeight="1">
      <c r="A80" s="34">
        <v>79</v>
      </c>
      <c r="B80" s="34">
        <f>VLOOKUP(E80,'[1]CM Liga'!$A:$B,2,FALSE)</f>
        <v>248</v>
      </c>
      <c r="C80" s="35" t="str">
        <f>VLOOKUP(E80,'[1]CM Liga'!$A:$C,3,FALSE)</f>
        <v>Istra 1</v>
      </c>
      <c r="D80" s="26" t="s">
        <v>193</v>
      </c>
      <c r="E80" s="35" t="s">
        <v>203</v>
      </c>
      <c r="F80" s="35" t="str">
        <f>VLOOKUP(E80,'[1]CM Liga'!$A:$D,4,FALSE)</f>
        <v>Buzet</v>
      </c>
      <c r="G80" s="26">
        <v>1</v>
      </c>
      <c r="H80" s="36" t="s">
        <v>36</v>
      </c>
      <c r="I80" s="37">
        <v>330</v>
      </c>
      <c r="J80" s="38">
        <v>8.8000000000000007</v>
      </c>
      <c r="K80" s="39" t="s">
        <v>2566</v>
      </c>
      <c r="L80" s="40" t="s">
        <v>194</v>
      </c>
      <c r="M80" s="26" t="s">
        <v>16</v>
      </c>
      <c r="N80" s="26"/>
      <c r="O80" s="35" t="str">
        <f t="shared" si="1"/>
        <v>DA</v>
      </c>
    </row>
    <row r="81" spans="1:15" ht="15.75" customHeight="1">
      <c r="A81" s="34">
        <v>80</v>
      </c>
      <c r="B81" s="34">
        <f>VLOOKUP(E81,'[1]CM Liga'!$A:$B,2,FALSE)</f>
        <v>248</v>
      </c>
      <c r="C81" s="35" t="str">
        <f>VLOOKUP(E81,'[1]CM Liga'!$A:$C,3,FALSE)</f>
        <v>Istra 1</v>
      </c>
      <c r="D81" s="26" t="s">
        <v>195</v>
      </c>
      <c r="E81" s="35" t="s">
        <v>203</v>
      </c>
      <c r="F81" s="35" t="str">
        <f>VLOOKUP(E81,'[1]CM Liga'!$A:$D,4,FALSE)</f>
        <v>Buzet</v>
      </c>
      <c r="G81" s="26">
        <v>2</v>
      </c>
      <c r="H81" s="36" t="s">
        <v>36</v>
      </c>
      <c r="I81" s="37">
        <v>340</v>
      </c>
      <c r="J81" s="38">
        <v>7.2</v>
      </c>
      <c r="K81" s="39" t="s">
        <v>2573</v>
      </c>
      <c r="L81" s="40" t="s">
        <v>194</v>
      </c>
      <c r="M81" s="26" t="s">
        <v>16</v>
      </c>
      <c r="N81" s="26"/>
      <c r="O81" s="35" t="str">
        <f t="shared" si="1"/>
        <v>DA</v>
      </c>
    </row>
    <row r="82" spans="1:15" ht="15.75" customHeight="1">
      <c r="A82" s="34">
        <v>81</v>
      </c>
      <c r="B82" s="34">
        <f>VLOOKUP(E82,'[1]CM Liga'!$A:$B,2,FALSE)</f>
        <v>248</v>
      </c>
      <c r="C82" s="35" t="str">
        <f>VLOOKUP(E82,'[1]CM Liga'!$A:$C,3,FALSE)</f>
        <v>Istra 1</v>
      </c>
      <c r="D82" s="26" t="s">
        <v>196</v>
      </c>
      <c r="E82" s="35" t="s">
        <v>203</v>
      </c>
      <c r="F82" s="35" t="str">
        <f>VLOOKUP(E82,'[1]CM Liga'!$A:$D,4,FALSE)</f>
        <v>Buzet</v>
      </c>
      <c r="G82" s="26">
        <v>3</v>
      </c>
      <c r="H82" s="36" t="s">
        <v>36</v>
      </c>
      <c r="I82" s="37">
        <v>340</v>
      </c>
      <c r="J82" s="38">
        <v>6</v>
      </c>
      <c r="K82" s="39" t="s">
        <v>2565</v>
      </c>
      <c r="L82" s="40" t="s">
        <v>194</v>
      </c>
      <c r="M82" s="26" t="s">
        <v>16</v>
      </c>
      <c r="N82" s="26"/>
      <c r="O82" s="35" t="str">
        <f t="shared" si="1"/>
        <v>DA</v>
      </c>
    </row>
    <row r="83" spans="1:15" ht="15.75" customHeight="1">
      <c r="A83" s="34">
        <v>82</v>
      </c>
      <c r="B83" s="34">
        <f>VLOOKUP(E83,'[1]CM Liga'!$A:$B,2,FALSE)</f>
        <v>248</v>
      </c>
      <c r="C83" s="35" t="str">
        <f>VLOOKUP(E83,'[1]CM Liga'!$A:$C,3,FALSE)</f>
        <v>Istra 1</v>
      </c>
      <c r="D83" s="26" t="s">
        <v>197</v>
      </c>
      <c r="E83" s="35" t="s">
        <v>203</v>
      </c>
      <c r="F83" s="35" t="str">
        <f>VLOOKUP(E83,'[1]CM Liga'!$A:$D,4,FALSE)</f>
        <v>Buzet</v>
      </c>
      <c r="G83" s="26">
        <v>4</v>
      </c>
      <c r="H83" s="36" t="s">
        <v>36</v>
      </c>
      <c r="I83" s="37">
        <v>330</v>
      </c>
      <c r="J83" s="38">
        <v>9</v>
      </c>
      <c r="K83" s="39" t="s">
        <v>2567</v>
      </c>
      <c r="L83" s="40" t="s">
        <v>194</v>
      </c>
      <c r="M83" s="26" t="s">
        <v>16</v>
      </c>
      <c r="N83" s="26"/>
      <c r="O83" s="35" t="str">
        <f t="shared" si="1"/>
        <v>DA</v>
      </c>
    </row>
    <row r="84" spans="1:15" ht="15.75" customHeight="1">
      <c r="A84" s="34">
        <v>83</v>
      </c>
      <c r="B84" s="34">
        <f>VLOOKUP(E84,'[1]CM Liga'!$A:$B,2,FALSE)</f>
        <v>248</v>
      </c>
      <c r="C84" s="35" t="str">
        <f>VLOOKUP(E84,'[1]CM Liga'!$A:$C,3,FALSE)</f>
        <v>Istra 1</v>
      </c>
      <c r="D84" s="26" t="s">
        <v>198</v>
      </c>
      <c r="E84" s="35" t="s">
        <v>203</v>
      </c>
      <c r="F84" s="35" t="str">
        <f>VLOOKUP(E84,'[1]CM Liga'!$A:$D,4,FALSE)</f>
        <v>Buzet</v>
      </c>
      <c r="G84" s="26">
        <v>5</v>
      </c>
      <c r="H84" s="36" t="s">
        <v>36</v>
      </c>
      <c r="I84" s="37">
        <v>330</v>
      </c>
      <c r="J84" s="38">
        <v>6.3</v>
      </c>
      <c r="K84" s="39" t="s">
        <v>2571</v>
      </c>
      <c r="L84" s="40" t="s">
        <v>194</v>
      </c>
      <c r="M84" s="26" t="s">
        <v>16</v>
      </c>
      <c r="N84" s="26"/>
      <c r="O84" s="35" t="str">
        <f t="shared" si="1"/>
        <v>DA</v>
      </c>
    </row>
    <row r="85" spans="1:15" ht="15.75" customHeight="1">
      <c r="A85" s="34">
        <v>84</v>
      </c>
      <c r="B85" s="34">
        <f>VLOOKUP(E85,'[1]CM Liga'!$A:$B,2,FALSE)</f>
        <v>248</v>
      </c>
      <c r="C85" s="35" t="str">
        <f>VLOOKUP(E85,'[1]CM Liga'!$A:$C,3,FALSE)</f>
        <v>Istra 1</v>
      </c>
      <c r="D85" s="26" t="s">
        <v>199</v>
      </c>
      <c r="E85" s="35" t="s">
        <v>203</v>
      </c>
      <c r="F85" s="35" t="str">
        <f>VLOOKUP(E85,'[1]CM Liga'!$A:$D,4,FALSE)</f>
        <v>Buzet</v>
      </c>
      <c r="G85" s="26">
        <v>6</v>
      </c>
      <c r="H85" s="36" t="s">
        <v>36</v>
      </c>
      <c r="I85" s="37">
        <v>340</v>
      </c>
      <c r="J85" s="38">
        <v>9</v>
      </c>
      <c r="K85" s="39" t="s">
        <v>2570</v>
      </c>
      <c r="L85" s="40" t="s">
        <v>194</v>
      </c>
      <c r="M85" s="26" t="s">
        <v>16</v>
      </c>
      <c r="N85" s="26"/>
      <c r="O85" s="35" t="str">
        <f t="shared" si="1"/>
        <v>DA</v>
      </c>
    </row>
    <row r="86" spans="1:15" ht="15.75" customHeight="1">
      <c r="A86" s="34">
        <v>85</v>
      </c>
      <c r="B86" s="34">
        <f>VLOOKUP(E86,'[1]CM Liga'!$A:$B,2,FALSE)</f>
        <v>248</v>
      </c>
      <c r="C86" s="35" t="str">
        <f>VLOOKUP(E86,'[1]CM Liga'!$A:$C,3,FALSE)</f>
        <v>Istra 1</v>
      </c>
      <c r="D86" s="26" t="s">
        <v>200</v>
      </c>
      <c r="E86" s="35" t="s">
        <v>203</v>
      </c>
      <c r="F86" s="35" t="str">
        <f>VLOOKUP(E86,'[1]CM Liga'!$A:$D,4,FALSE)</f>
        <v>Buzet</v>
      </c>
      <c r="G86" s="26">
        <v>7</v>
      </c>
      <c r="H86" s="36" t="s">
        <v>36</v>
      </c>
      <c r="I86" s="37">
        <v>340</v>
      </c>
      <c r="J86" s="38">
        <v>6.9</v>
      </c>
      <c r="K86" s="39" t="s">
        <v>2572</v>
      </c>
      <c r="L86" s="40" t="s">
        <v>194</v>
      </c>
      <c r="M86" s="26" t="s">
        <v>16</v>
      </c>
      <c r="N86" s="26"/>
      <c r="O86" s="35" t="str">
        <f t="shared" si="1"/>
        <v>DA</v>
      </c>
    </row>
    <row r="87" spans="1:15" ht="15.75" customHeight="1">
      <c r="A87" s="34">
        <v>86</v>
      </c>
      <c r="B87" s="34">
        <f>VLOOKUP(E87,'[1]CM Liga'!$A:$B,2,FALSE)</f>
        <v>248</v>
      </c>
      <c r="C87" s="35" t="str">
        <f>VLOOKUP(E87,'[1]CM Liga'!$A:$C,3,FALSE)</f>
        <v>Istra 1</v>
      </c>
      <c r="D87" s="26" t="s">
        <v>201</v>
      </c>
      <c r="E87" s="35" t="s">
        <v>203</v>
      </c>
      <c r="F87" s="35" t="str">
        <f>VLOOKUP(E87,'[1]CM Liga'!$A:$D,4,FALSE)</f>
        <v>Buzet</v>
      </c>
      <c r="G87" s="26">
        <v>8</v>
      </c>
      <c r="H87" s="36" t="s">
        <v>36</v>
      </c>
      <c r="I87" s="37">
        <v>340</v>
      </c>
      <c r="J87" s="38">
        <v>8.8000000000000007</v>
      </c>
      <c r="K87" s="39" t="s">
        <v>2568</v>
      </c>
      <c r="L87" s="40" t="s">
        <v>194</v>
      </c>
      <c r="M87" s="26" t="s">
        <v>16</v>
      </c>
      <c r="N87" s="26"/>
      <c r="O87" s="35" t="str">
        <f t="shared" si="1"/>
        <v>DA</v>
      </c>
    </row>
    <row r="88" spans="1:15" ht="15.75" customHeight="1">
      <c r="A88" s="34">
        <v>87</v>
      </c>
      <c r="B88" s="34">
        <f>VLOOKUP(E88,'[1]CM Liga'!$A:$B,2,FALSE)</f>
        <v>248</v>
      </c>
      <c r="C88" s="35" t="str">
        <f>VLOOKUP(E88,'[1]CM Liga'!$A:$C,3,FALSE)</f>
        <v>Istra 1</v>
      </c>
      <c r="D88" s="26" t="s">
        <v>202</v>
      </c>
      <c r="E88" s="35" t="s">
        <v>203</v>
      </c>
      <c r="F88" s="35" t="str">
        <f>VLOOKUP(E88,'[1]CM Liga'!$A:$D,4,FALSE)</f>
        <v>Buzet</v>
      </c>
      <c r="G88" s="26">
        <v>9</v>
      </c>
      <c r="H88" s="36" t="s">
        <v>36</v>
      </c>
      <c r="I88" s="37">
        <v>330</v>
      </c>
      <c r="J88" s="38">
        <v>8.9</v>
      </c>
      <c r="K88" s="39" t="s">
        <v>2569</v>
      </c>
      <c r="L88" s="40" t="s">
        <v>194</v>
      </c>
      <c r="M88" s="26" t="s">
        <v>16</v>
      </c>
      <c r="N88" s="26"/>
      <c r="O88" s="35" t="str">
        <f t="shared" si="1"/>
        <v>DA</v>
      </c>
    </row>
    <row r="89" spans="1:15" ht="15.75" customHeight="1">
      <c r="A89" s="34">
        <v>88</v>
      </c>
      <c r="B89" s="34">
        <f>VLOOKUP(E89,'[1]CM Liga'!$A:$B,2,FALSE)</f>
        <v>346</v>
      </c>
      <c r="C89" s="35" t="str">
        <f>VLOOKUP(E89,'[1]CM Liga'!$A:$C,3,FALSE)</f>
        <v>Požega</v>
      </c>
      <c r="D89" s="26" t="s">
        <v>204</v>
      </c>
      <c r="E89" s="35" t="s">
        <v>218</v>
      </c>
      <c r="F89" s="35" t="str">
        <f>VLOOKUP(E89,'[1]CM Liga'!$A:$D,4,FALSE)</f>
        <v>Požega</v>
      </c>
      <c r="G89" s="26">
        <v>1</v>
      </c>
      <c r="H89" s="36" t="s">
        <v>36</v>
      </c>
      <c r="I89" s="37">
        <v>330</v>
      </c>
      <c r="J89" s="38">
        <v>14.4</v>
      </c>
      <c r="K89" s="39" t="s">
        <v>205</v>
      </c>
      <c r="L89" s="40" t="s">
        <v>206</v>
      </c>
      <c r="M89" s="26" t="s">
        <v>16</v>
      </c>
      <c r="N89" s="26" t="s">
        <v>207</v>
      </c>
      <c r="O89" s="35" t="str">
        <f t="shared" si="1"/>
        <v>DA</v>
      </c>
    </row>
    <row r="90" spans="1:15" ht="15.75" customHeight="1">
      <c r="A90" s="34">
        <v>89</v>
      </c>
      <c r="B90" s="34">
        <f>VLOOKUP(E90,'[1]CM Liga'!$A:$B,2,FALSE)</f>
        <v>346</v>
      </c>
      <c r="C90" s="35" t="str">
        <f>VLOOKUP(E90,'[1]CM Liga'!$A:$C,3,FALSE)</f>
        <v>Požega</v>
      </c>
      <c r="D90" s="26" t="s">
        <v>208</v>
      </c>
      <c r="E90" s="35" t="s">
        <v>218</v>
      </c>
      <c r="F90" s="35" t="str">
        <f>VLOOKUP(E90,'[1]CM Liga'!$A:$D,4,FALSE)</f>
        <v>Požega</v>
      </c>
      <c r="G90" s="26">
        <v>2</v>
      </c>
      <c r="H90" s="36" t="s">
        <v>36</v>
      </c>
      <c r="I90" s="37">
        <v>340</v>
      </c>
      <c r="J90" s="38">
        <v>12.5</v>
      </c>
      <c r="K90" s="39" t="s">
        <v>209</v>
      </c>
      <c r="L90" s="40" t="s">
        <v>206</v>
      </c>
      <c r="M90" s="26" t="s">
        <v>16</v>
      </c>
      <c r="N90" s="26"/>
      <c r="O90" s="35" t="str">
        <f t="shared" si="1"/>
        <v>DA</v>
      </c>
    </row>
    <row r="91" spans="1:15" ht="15.75" customHeight="1">
      <c r="A91" s="34">
        <v>90</v>
      </c>
      <c r="B91" s="34">
        <f>VLOOKUP(E91,'[1]CM Liga'!$A:$B,2,FALSE)</f>
        <v>346</v>
      </c>
      <c r="C91" s="35" t="str">
        <f>VLOOKUP(E91,'[1]CM Liga'!$A:$C,3,FALSE)</f>
        <v>Požega</v>
      </c>
      <c r="D91" s="26" t="s">
        <v>210</v>
      </c>
      <c r="E91" s="35" t="s">
        <v>218</v>
      </c>
      <c r="F91" s="35" t="str">
        <f>VLOOKUP(E91,'[1]CM Liga'!$A:$D,4,FALSE)</f>
        <v>Požega</v>
      </c>
      <c r="G91" s="26">
        <v>3</v>
      </c>
      <c r="H91" s="36" t="s">
        <v>36</v>
      </c>
      <c r="I91" s="37">
        <v>330</v>
      </c>
      <c r="J91" s="38">
        <v>14.7</v>
      </c>
      <c r="K91" s="39" t="s">
        <v>211</v>
      </c>
      <c r="L91" s="40" t="s">
        <v>206</v>
      </c>
      <c r="M91" s="26" t="s">
        <v>16</v>
      </c>
      <c r="N91" s="26"/>
      <c r="O91" s="35" t="str">
        <f t="shared" si="1"/>
        <v>DA</v>
      </c>
    </row>
    <row r="92" spans="1:15" ht="15.75" customHeight="1">
      <c r="A92" s="34">
        <v>91</v>
      </c>
      <c r="B92" s="34">
        <f>VLOOKUP(E92,'[1]CM Liga'!$A:$B,2,FALSE)</f>
        <v>346</v>
      </c>
      <c r="C92" s="35" t="str">
        <f>VLOOKUP(E92,'[1]CM Liga'!$A:$C,3,FALSE)</f>
        <v>Požega</v>
      </c>
      <c r="D92" s="26" t="s">
        <v>212</v>
      </c>
      <c r="E92" s="35" t="s">
        <v>218</v>
      </c>
      <c r="F92" s="35" t="str">
        <f>VLOOKUP(E92,'[1]CM Liga'!$A:$D,4,FALSE)</f>
        <v>Požega</v>
      </c>
      <c r="G92" s="26">
        <v>4</v>
      </c>
      <c r="H92" s="36" t="s">
        <v>36</v>
      </c>
      <c r="I92" s="37">
        <v>340</v>
      </c>
      <c r="J92" s="38">
        <v>14.4</v>
      </c>
      <c r="K92" s="39" t="s">
        <v>213</v>
      </c>
      <c r="L92" s="40" t="s">
        <v>206</v>
      </c>
      <c r="M92" s="26" t="s">
        <v>16</v>
      </c>
      <c r="N92" s="26"/>
      <c r="O92" s="35" t="str">
        <f t="shared" si="1"/>
        <v>DA</v>
      </c>
    </row>
    <row r="93" spans="1:15" ht="15.75" customHeight="1">
      <c r="A93" s="34">
        <v>92</v>
      </c>
      <c r="B93" s="34">
        <f>VLOOKUP(E93,'[1]CM Liga'!$A:$B,2,FALSE)</f>
        <v>346</v>
      </c>
      <c r="C93" s="35" t="str">
        <f>VLOOKUP(E93,'[1]CM Liga'!$A:$C,3,FALSE)</f>
        <v>Požega</v>
      </c>
      <c r="D93" s="26" t="s">
        <v>214</v>
      </c>
      <c r="E93" s="35" t="s">
        <v>218</v>
      </c>
      <c r="F93" s="35" t="str">
        <f>VLOOKUP(E93,'[1]CM Liga'!$A:$D,4,FALSE)</f>
        <v>Požega</v>
      </c>
      <c r="G93" s="26">
        <v>5</v>
      </c>
      <c r="H93" s="36" t="s">
        <v>36</v>
      </c>
      <c r="I93" s="37">
        <v>310</v>
      </c>
      <c r="J93" s="38">
        <v>12.7</v>
      </c>
      <c r="K93" s="39" t="s">
        <v>215</v>
      </c>
      <c r="L93" s="40" t="s">
        <v>206</v>
      </c>
      <c r="M93" s="26" t="s">
        <v>16</v>
      </c>
      <c r="N93" s="26"/>
      <c r="O93" s="35" t="str">
        <f t="shared" si="1"/>
        <v>DA</v>
      </c>
    </row>
    <row r="94" spans="1:15" ht="15.75" customHeight="1">
      <c r="A94" s="34">
        <v>93</v>
      </c>
      <c r="B94" s="34">
        <f>VLOOKUP(E94,'[1]CM Liga'!$A:$B,2,FALSE)</f>
        <v>346</v>
      </c>
      <c r="C94" s="35" t="str">
        <f>VLOOKUP(E94,'[1]CM Liga'!$A:$C,3,FALSE)</f>
        <v>Požega</v>
      </c>
      <c r="D94" s="26" t="s">
        <v>216</v>
      </c>
      <c r="E94" s="35" t="s">
        <v>218</v>
      </c>
      <c r="F94" s="35" t="str">
        <f>VLOOKUP(E94,'[1]CM Liga'!$A:$D,4,FALSE)</f>
        <v>Požega</v>
      </c>
      <c r="G94" s="26">
        <v>6</v>
      </c>
      <c r="H94" s="36" t="s">
        <v>36</v>
      </c>
      <c r="I94" s="37">
        <v>310</v>
      </c>
      <c r="J94" s="38">
        <v>13.1</v>
      </c>
      <c r="K94" s="39" t="s">
        <v>217</v>
      </c>
      <c r="L94" s="40" t="s">
        <v>206</v>
      </c>
      <c r="M94" s="26" t="s">
        <v>16</v>
      </c>
      <c r="N94" s="26" t="s">
        <v>207</v>
      </c>
      <c r="O94" s="35" t="str">
        <f t="shared" si="1"/>
        <v>DA</v>
      </c>
    </row>
    <row r="95" spans="1:15" ht="15.75" customHeight="1">
      <c r="A95" s="34">
        <v>94</v>
      </c>
      <c r="B95" s="34">
        <f>VLOOKUP(E95,'[1]CM Liga'!$A:$B,2,FALSE)</f>
        <v>357</v>
      </c>
      <c r="C95" s="35" t="str">
        <f>VLOOKUP(E95,'[1]CM Liga'!$A:$C,3,FALSE)</f>
        <v>Čakovec</v>
      </c>
      <c r="D95" s="26" t="s">
        <v>219</v>
      </c>
      <c r="E95" s="35" t="s">
        <v>244</v>
      </c>
      <c r="F95" s="35" t="str">
        <f>VLOOKUP(E95,'[1]CM Liga'!$A:$D,4,FALSE)</f>
        <v>Nedelišće</v>
      </c>
      <c r="G95" s="26">
        <v>1</v>
      </c>
      <c r="H95" s="36" t="s">
        <v>13</v>
      </c>
      <c r="I95" s="37">
        <v>190</v>
      </c>
      <c r="J95" s="38">
        <v>2.88</v>
      </c>
      <c r="K95" s="39" t="s">
        <v>220</v>
      </c>
      <c r="L95" s="40" t="s">
        <v>221</v>
      </c>
      <c r="M95" s="26" t="s">
        <v>16</v>
      </c>
      <c r="N95" s="26"/>
      <c r="O95" s="35" t="str">
        <f t="shared" si="1"/>
        <v>DA</v>
      </c>
    </row>
    <row r="96" spans="1:15" ht="15.75" customHeight="1">
      <c r="A96" s="34">
        <v>95</v>
      </c>
      <c r="B96" s="34">
        <f>VLOOKUP(E96,'[1]CM Liga'!$A:$B,2,FALSE)</f>
        <v>357</v>
      </c>
      <c r="C96" s="35" t="str">
        <f>VLOOKUP(E96,'[1]CM Liga'!$A:$C,3,FALSE)</f>
        <v>Čakovec</v>
      </c>
      <c r="D96" s="26" t="s">
        <v>222</v>
      </c>
      <c r="E96" s="35" t="s">
        <v>244</v>
      </c>
      <c r="F96" s="35" t="str">
        <f>VLOOKUP(E96,'[1]CM Liga'!$A:$D,4,FALSE)</f>
        <v>Nedelišće</v>
      </c>
      <c r="G96" s="26">
        <v>2</v>
      </c>
      <c r="H96" s="36" t="s">
        <v>13</v>
      </c>
      <c r="I96" s="37">
        <v>190</v>
      </c>
      <c r="J96" s="38">
        <v>3.13</v>
      </c>
      <c r="K96" s="39" t="s">
        <v>223</v>
      </c>
      <c r="L96" s="40" t="s">
        <v>221</v>
      </c>
      <c r="M96" s="26" t="s">
        <v>16</v>
      </c>
      <c r="N96" s="26"/>
      <c r="O96" s="35" t="str">
        <f t="shared" si="1"/>
        <v>DA</v>
      </c>
    </row>
    <row r="97" spans="1:15" ht="15.75" customHeight="1">
      <c r="A97" s="34">
        <v>96</v>
      </c>
      <c r="B97" s="34">
        <f>VLOOKUP(E97,'[1]CM Liga'!$A:$B,2,FALSE)</f>
        <v>357</v>
      </c>
      <c r="C97" s="35" t="str">
        <f>VLOOKUP(E97,'[1]CM Liga'!$A:$C,3,FALSE)</f>
        <v>Čakovec</v>
      </c>
      <c r="D97" s="26" t="s">
        <v>224</v>
      </c>
      <c r="E97" s="35" t="s">
        <v>244</v>
      </c>
      <c r="F97" s="35" t="str">
        <f>VLOOKUP(E97,'[1]CM Liga'!$A:$D,4,FALSE)</f>
        <v>Nedelišće</v>
      </c>
      <c r="G97" s="26">
        <v>3</v>
      </c>
      <c r="H97" s="36" t="s">
        <v>13</v>
      </c>
      <c r="I97" s="37">
        <v>190</v>
      </c>
      <c r="J97" s="38">
        <v>3.5</v>
      </c>
      <c r="K97" s="39" t="s">
        <v>225</v>
      </c>
      <c r="L97" s="40" t="s">
        <v>221</v>
      </c>
      <c r="M97" s="26" t="s">
        <v>16</v>
      </c>
      <c r="N97" s="26"/>
      <c r="O97" s="35" t="str">
        <f t="shared" si="1"/>
        <v>DA</v>
      </c>
    </row>
    <row r="98" spans="1:15" ht="15.75" customHeight="1">
      <c r="A98" s="34">
        <v>97</v>
      </c>
      <c r="B98" s="34">
        <f>VLOOKUP(E98,'[1]CM Liga'!$A:$B,2,FALSE)</f>
        <v>357</v>
      </c>
      <c r="C98" s="35" t="str">
        <f>VLOOKUP(E98,'[1]CM Liga'!$A:$C,3,FALSE)</f>
        <v>Čakovec</v>
      </c>
      <c r="D98" s="26" t="s">
        <v>226</v>
      </c>
      <c r="E98" s="35" t="s">
        <v>244</v>
      </c>
      <c r="F98" s="35" t="str">
        <f>VLOOKUP(E98,'[1]CM Liga'!$A:$D,4,FALSE)</f>
        <v>Nedelišće</v>
      </c>
      <c r="G98" s="26">
        <v>4</v>
      </c>
      <c r="H98" s="36" t="s">
        <v>13</v>
      </c>
      <c r="I98" s="37">
        <v>190</v>
      </c>
      <c r="J98" s="38">
        <v>3.22</v>
      </c>
      <c r="K98" s="39" t="s">
        <v>227</v>
      </c>
      <c r="L98" s="40" t="s">
        <v>221</v>
      </c>
      <c r="M98" s="26" t="s">
        <v>16</v>
      </c>
      <c r="N98" s="26"/>
      <c r="O98" s="35" t="str">
        <f t="shared" si="1"/>
        <v>DA</v>
      </c>
    </row>
    <row r="99" spans="1:15" ht="15.75" customHeight="1">
      <c r="A99" s="34">
        <v>98</v>
      </c>
      <c r="B99" s="34">
        <f>VLOOKUP(E99,'[1]CM Liga'!$A:$B,2,FALSE)</f>
        <v>357</v>
      </c>
      <c r="C99" s="35" t="str">
        <f>VLOOKUP(E99,'[1]CM Liga'!$A:$C,3,FALSE)</f>
        <v>Čakovec</v>
      </c>
      <c r="D99" s="26" t="s">
        <v>228</v>
      </c>
      <c r="E99" s="35" t="s">
        <v>244</v>
      </c>
      <c r="F99" s="35" t="str">
        <f>VLOOKUP(E99,'[1]CM Liga'!$A:$D,4,FALSE)</f>
        <v>Nedelišće</v>
      </c>
      <c r="G99" s="26">
        <v>5</v>
      </c>
      <c r="H99" s="36" t="s">
        <v>13</v>
      </c>
      <c r="I99" s="37">
        <v>190</v>
      </c>
      <c r="J99" s="38">
        <v>3.5</v>
      </c>
      <c r="K99" s="39" t="s">
        <v>229</v>
      </c>
      <c r="L99" s="40" t="s">
        <v>221</v>
      </c>
      <c r="M99" s="26" t="s">
        <v>16</v>
      </c>
      <c r="N99" s="26"/>
      <c r="O99" s="35" t="str">
        <f t="shared" si="1"/>
        <v>DA</v>
      </c>
    </row>
    <row r="100" spans="1:15" ht="15.75" customHeight="1">
      <c r="A100" s="34">
        <v>99</v>
      </c>
      <c r="B100" s="34">
        <f>VLOOKUP(E100,'[1]CM Liga'!$A:$B,2,FALSE)</f>
        <v>357</v>
      </c>
      <c r="C100" s="35" t="str">
        <f>VLOOKUP(E100,'[1]CM Liga'!$A:$C,3,FALSE)</f>
        <v>Čakovec</v>
      </c>
      <c r="D100" s="26" t="s">
        <v>230</v>
      </c>
      <c r="E100" s="35" t="s">
        <v>244</v>
      </c>
      <c r="F100" s="35" t="str">
        <f>VLOOKUP(E100,'[1]CM Liga'!$A:$D,4,FALSE)</f>
        <v>Nedelišće</v>
      </c>
      <c r="G100" s="26">
        <v>6</v>
      </c>
      <c r="H100" s="36" t="s">
        <v>13</v>
      </c>
      <c r="I100" s="37">
        <v>190</v>
      </c>
      <c r="J100" s="38">
        <v>3.6</v>
      </c>
      <c r="K100" s="39" t="s">
        <v>231</v>
      </c>
      <c r="L100" s="40" t="s">
        <v>221</v>
      </c>
      <c r="M100" s="26" t="s">
        <v>16</v>
      </c>
      <c r="N100" s="26"/>
      <c r="O100" s="35" t="str">
        <f t="shared" si="1"/>
        <v>DA</v>
      </c>
    </row>
    <row r="101" spans="1:15" ht="15.75" customHeight="1">
      <c r="A101" s="34">
        <v>100</v>
      </c>
      <c r="B101" s="34">
        <f>VLOOKUP(E101,'[1]CM Liga'!$A:$B,2,FALSE)</f>
        <v>357</v>
      </c>
      <c r="C101" s="35" t="str">
        <f>VLOOKUP(E101,'[1]CM Liga'!$A:$C,3,FALSE)</f>
        <v>Čakovec</v>
      </c>
      <c r="D101" s="26" t="s">
        <v>232</v>
      </c>
      <c r="E101" s="35" t="s">
        <v>244</v>
      </c>
      <c r="F101" s="35" t="str">
        <f>VLOOKUP(E101,'[1]CM Liga'!$A:$D,4,FALSE)</f>
        <v>Nedelišće</v>
      </c>
      <c r="G101" s="26">
        <v>7</v>
      </c>
      <c r="H101" s="36" t="s">
        <v>13</v>
      </c>
      <c r="I101" s="37">
        <v>190</v>
      </c>
      <c r="J101" s="38">
        <v>4.04</v>
      </c>
      <c r="K101" s="39" t="s">
        <v>233</v>
      </c>
      <c r="L101" s="40" t="s">
        <v>221</v>
      </c>
      <c r="M101" s="26" t="s">
        <v>16</v>
      </c>
      <c r="N101" s="26"/>
      <c r="O101" s="35" t="str">
        <f t="shared" si="1"/>
        <v>DA</v>
      </c>
    </row>
    <row r="102" spans="1:15" ht="15.75" customHeight="1">
      <c r="A102" s="34">
        <v>101</v>
      </c>
      <c r="B102" s="34">
        <f>VLOOKUP(E102,'[1]CM Liga'!$A:$B,2,FALSE)</f>
        <v>357</v>
      </c>
      <c r="C102" s="35" t="str">
        <f>VLOOKUP(E102,'[1]CM Liga'!$A:$C,3,FALSE)</f>
        <v>Čakovec</v>
      </c>
      <c r="D102" s="26" t="s">
        <v>234</v>
      </c>
      <c r="E102" s="35" t="s">
        <v>244</v>
      </c>
      <c r="F102" s="35" t="str">
        <f>VLOOKUP(E102,'[1]CM Liga'!$A:$D,4,FALSE)</f>
        <v>Nedelišće</v>
      </c>
      <c r="G102" s="26">
        <v>8</v>
      </c>
      <c r="H102" s="36" t="s">
        <v>13</v>
      </c>
      <c r="I102" s="37">
        <v>190</v>
      </c>
      <c r="J102" s="38">
        <v>2.83</v>
      </c>
      <c r="K102" s="39" t="s">
        <v>235</v>
      </c>
      <c r="L102" s="40" t="s">
        <v>221</v>
      </c>
      <c r="M102" s="26" t="s">
        <v>16</v>
      </c>
      <c r="N102" s="26"/>
      <c r="O102" s="35" t="str">
        <f t="shared" si="1"/>
        <v>DA</v>
      </c>
    </row>
    <row r="103" spans="1:15" ht="15.75" customHeight="1">
      <c r="A103" s="34">
        <v>102</v>
      </c>
      <c r="B103" s="34">
        <f>VLOOKUP(E103,'[1]CM Liga'!$A:$B,2,FALSE)</f>
        <v>357</v>
      </c>
      <c r="C103" s="35" t="str">
        <f>VLOOKUP(E103,'[1]CM Liga'!$A:$C,3,FALSE)</f>
        <v>Čakovec</v>
      </c>
      <c r="D103" s="26" t="s">
        <v>236</v>
      </c>
      <c r="E103" s="35" t="s">
        <v>244</v>
      </c>
      <c r="F103" s="35" t="str">
        <f>VLOOKUP(E103,'[1]CM Liga'!$A:$D,4,FALSE)</f>
        <v>Nedelišće</v>
      </c>
      <c r="G103" s="26">
        <v>9</v>
      </c>
      <c r="H103" s="36" t="s">
        <v>13</v>
      </c>
      <c r="I103" s="37">
        <v>190</v>
      </c>
      <c r="J103" s="38">
        <v>3.65</v>
      </c>
      <c r="K103" s="39" t="s">
        <v>237</v>
      </c>
      <c r="L103" s="40" t="s">
        <v>221</v>
      </c>
      <c r="M103" s="26" t="s">
        <v>16</v>
      </c>
      <c r="N103" s="26"/>
      <c r="O103" s="35" t="str">
        <f t="shared" si="1"/>
        <v>DA</v>
      </c>
    </row>
    <row r="104" spans="1:15" ht="15.75" customHeight="1">
      <c r="A104" s="34">
        <v>103</v>
      </c>
      <c r="B104" s="34">
        <f>VLOOKUP(E104,'[1]CM Liga'!$A:$B,2,FALSE)</f>
        <v>357</v>
      </c>
      <c r="C104" s="35" t="str">
        <f>VLOOKUP(E104,'[1]CM Liga'!$A:$C,3,FALSE)</f>
        <v>Čakovec</v>
      </c>
      <c r="D104" s="26" t="s">
        <v>238</v>
      </c>
      <c r="E104" s="35" t="s">
        <v>244</v>
      </c>
      <c r="F104" s="35" t="str">
        <f>VLOOKUP(E104,'[1]CM Liga'!$A:$D,4,FALSE)</f>
        <v>Nedelišće</v>
      </c>
      <c r="G104" s="26">
        <v>10</v>
      </c>
      <c r="H104" s="36" t="s">
        <v>13</v>
      </c>
      <c r="I104" s="37">
        <v>190</v>
      </c>
      <c r="J104" s="38">
        <v>2.82</v>
      </c>
      <c r="K104" s="39" t="s">
        <v>239</v>
      </c>
      <c r="L104" s="40" t="s">
        <v>221</v>
      </c>
      <c r="M104" s="26" t="s">
        <v>16</v>
      </c>
      <c r="N104" s="26"/>
      <c r="O104" s="35" t="str">
        <f t="shared" si="1"/>
        <v>DA</v>
      </c>
    </row>
    <row r="105" spans="1:15" ht="15.75" customHeight="1">
      <c r="A105" s="34">
        <v>104</v>
      </c>
      <c r="B105" s="34">
        <f>VLOOKUP(E105,'[1]CM Liga'!$A:$B,2,FALSE)</f>
        <v>357</v>
      </c>
      <c r="C105" s="35" t="str">
        <f>VLOOKUP(E105,'[1]CM Liga'!$A:$C,3,FALSE)</f>
        <v>Čakovec</v>
      </c>
      <c r="D105" s="26" t="s">
        <v>240</v>
      </c>
      <c r="E105" s="35" t="s">
        <v>244</v>
      </c>
      <c r="F105" s="35" t="str">
        <f>VLOOKUP(E105,'[1]CM Liga'!$A:$D,4,FALSE)</f>
        <v>Nedelišće</v>
      </c>
      <c r="G105" s="26">
        <v>11</v>
      </c>
      <c r="H105" s="36" t="s">
        <v>13</v>
      </c>
      <c r="I105" s="37">
        <v>190</v>
      </c>
      <c r="J105" s="38">
        <v>3.87</v>
      </c>
      <c r="K105" s="39" t="s">
        <v>241</v>
      </c>
      <c r="L105" s="40" t="s">
        <v>221</v>
      </c>
      <c r="M105" s="26" t="s">
        <v>16</v>
      </c>
      <c r="N105" s="26"/>
      <c r="O105" s="35" t="str">
        <f t="shared" si="1"/>
        <v>DA</v>
      </c>
    </row>
    <row r="106" spans="1:15" ht="15.75" customHeight="1">
      <c r="A106" s="34">
        <v>105</v>
      </c>
      <c r="B106" s="34">
        <f>VLOOKUP(E106,'[1]CM Liga'!$A:$B,2,FALSE)</f>
        <v>357</v>
      </c>
      <c r="C106" s="35" t="str">
        <f>VLOOKUP(E106,'[1]CM Liga'!$A:$C,3,FALSE)</f>
        <v>Čakovec</v>
      </c>
      <c r="D106" s="26" t="s">
        <v>242</v>
      </c>
      <c r="E106" s="35" t="s">
        <v>244</v>
      </c>
      <c r="F106" s="35" t="str">
        <f>VLOOKUP(E106,'[1]CM Liga'!$A:$D,4,FALSE)</f>
        <v>Nedelišće</v>
      </c>
      <c r="G106" s="26">
        <v>12</v>
      </c>
      <c r="H106" s="36" t="s">
        <v>13</v>
      </c>
      <c r="I106" s="37">
        <v>120</v>
      </c>
      <c r="J106" s="38">
        <v>6.82</v>
      </c>
      <c r="K106" s="39" t="s">
        <v>243</v>
      </c>
      <c r="L106" s="40" t="s">
        <v>221</v>
      </c>
      <c r="M106" s="26" t="s">
        <v>16</v>
      </c>
      <c r="N106" s="26"/>
      <c r="O106" s="35" t="str">
        <f t="shared" si="1"/>
        <v>DA</v>
      </c>
    </row>
    <row r="107" spans="1:15" ht="15.75" customHeight="1">
      <c r="A107" s="34">
        <v>106</v>
      </c>
      <c r="B107" s="34">
        <f>VLOOKUP(E107,'[1]CM Liga'!$A:$B,2,FALSE)</f>
        <v>355</v>
      </c>
      <c r="C107" s="35" t="str">
        <f>VLOOKUP(E107,'[1]CM Liga'!$A:$C,3,FALSE)</f>
        <v>Zagorje 2</v>
      </c>
      <c r="D107" s="26" t="s">
        <v>2905</v>
      </c>
      <c r="E107" s="35" t="s">
        <v>260</v>
      </c>
      <c r="F107" s="35" t="str">
        <f>VLOOKUP(E107,'[1]CM Liga'!$A:$D,4,FALSE)</f>
        <v>Sveti Križ Začretje</v>
      </c>
      <c r="G107" s="26">
        <v>1</v>
      </c>
      <c r="H107" s="36" t="s">
        <v>13</v>
      </c>
      <c r="I107" s="37">
        <v>190</v>
      </c>
      <c r="J107" s="38">
        <v>7.5</v>
      </c>
      <c r="K107" s="39" t="s">
        <v>245</v>
      </c>
      <c r="L107" s="40" t="s">
        <v>246</v>
      </c>
      <c r="M107" s="26" t="s">
        <v>16</v>
      </c>
      <c r="N107" s="26"/>
      <c r="O107" s="35" t="str">
        <f t="shared" si="1"/>
        <v>DA</v>
      </c>
    </row>
    <row r="108" spans="1:15" ht="15.75" customHeight="1">
      <c r="A108" s="34">
        <v>107</v>
      </c>
      <c r="B108" s="34">
        <f>VLOOKUP(E108,'[1]CM Liga'!$A:$B,2,FALSE)</f>
        <v>355</v>
      </c>
      <c r="C108" s="35" t="str">
        <f>VLOOKUP(E108,'[1]CM Liga'!$A:$C,3,FALSE)</f>
        <v>Zagorje 2</v>
      </c>
      <c r="D108" s="26" t="s">
        <v>2915</v>
      </c>
      <c r="E108" s="35" t="s">
        <v>260</v>
      </c>
      <c r="F108" s="35" t="str">
        <f>VLOOKUP(E108,'[1]CM Liga'!$A:$D,4,FALSE)</f>
        <v>Sveti Križ Začretje</v>
      </c>
      <c r="G108" s="26">
        <v>2</v>
      </c>
      <c r="H108" s="36" t="s">
        <v>36</v>
      </c>
      <c r="I108" s="37">
        <v>340</v>
      </c>
      <c r="J108" s="38">
        <v>4.5</v>
      </c>
      <c r="K108" s="39" t="s">
        <v>247</v>
      </c>
      <c r="L108" s="40" t="s">
        <v>246</v>
      </c>
      <c r="M108" s="26" t="s">
        <v>16</v>
      </c>
      <c r="N108" s="26" t="s">
        <v>248</v>
      </c>
      <c r="O108" s="35" t="str">
        <f t="shared" si="1"/>
        <v>DA</v>
      </c>
    </row>
    <row r="109" spans="1:15" ht="15.75" customHeight="1">
      <c r="A109" s="34">
        <v>108</v>
      </c>
      <c r="B109" s="34">
        <f>VLOOKUP(E109,'[1]CM Liga'!$A:$B,2,FALSE)</f>
        <v>355</v>
      </c>
      <c r="C109" s="35" t="str">
        <f>VLOOKUP(E109,'[1]CM Liga'!$A:$C,3,FALSE)</f>
        <v>Zagorje 2</v>
      </c>
      <c r="D109" s="26" t="s">
        <v>2908</v>
      </c>
      <c r="E109" s="35" t="s">
        <v>260</v>
      </c>
      <c r="F109" s="35" t="str">
        <f>VLOOKUP(E109,'[1]CM Liga'!$A:$D,4,FALSE)</f>
        <v>Sveti Križ Začretje</v>
      </c>
      <c r="G109" s="26">
        <v>3</v>
      </c>
      <c r="H109" s="36" t="s">
        <v>13</v>
      </c>
      <c r="I109" s="37">
        <v>190</v>
      </c>
      <c r="J109" s="38">
        <v>6.1</v>
      </c>
      <c r="K109" s="39" t="s">
        <v>249</v>
      </c>
      <c r="L109" s="40" t="s">
        <v>246</v>
      </c>
      <c r="M109" s="26" t="s">
        <v>16</v>
      </c>
      <c r="N109" s="26" t="s">
        <v>248</v>
      </c>
      <c r="O109" s="35" t="str">
        <f t="shared" si="1"/>
        <v>DA</v>
      </c>
    </row>
    <row r="110" spans="1:15" ht="15.75" customHeight="1">
      <c r="A110" s="34">
        <v>109</v>
      </c>
      <c r="B110" s="34">
        <f>VLOOKUP(E110,'[1]CM Liga'!$A:$B,2,FALSE)</f>
        <v>355</v>
      </c>
      <c r="C110" s="35" t="str">
        <f>VLOOKUP(E110,'[1]CM Liga'!$A:$C,3,FALSE)</f>
        <v>Zagorje 2</v>
      </c>
      <c r="D110" s="26" t="s">
        <v>2913</v>
      </c>
      <c r="E110" s="35" t="s">
        <v>260</v>
      </c>
      <c r="F110" s="35" t="str">
        <f>VLOOKUP(E110,'[1]CM Liga'!$A:$D,4,FALSE)</f>
        <v>Sveti Križ Začretje</v>
      </c>
      <c r="G110" s="26">
        <v>4</v>
      </c>
      <c r="H110" s="36" t="s">
        <v>13</v>
      </c>
      <c r="I110" s="37">
        <v>190</v>
      </c>
      <c r="J110" s="38">
        <v>8.5</v>
      </c>
      <c r="K110" s="39" t="s">
        <v>250</v>
      </c>
      <c r="L110" s="40" t="s">
        <v>246</v>
      </c>
      <c r="M110" s="26" t="s">
        <v>16</v>
      </c>
      <c r="N110" s="26" t="s">
        <v>248</v>
      </c>
      <c r="O110" s="35" t="str">
        <f t="shared" si="1"/>
        <v>DA</v>
      </c>
    </row>
    <row r="111" spans="1:15" ht="15.75" customHeight="1">
      <c r="A111" s="34">
        <v>110</v>
      </c>
      <c r="B111" s="34">
        <f>VLOOKUP(E111,'[1]CM Liga'!$A:$B,2,FALSE)</f>
        <v>355</v>
      </c>
      <c r="C111" s="35" t="str">
        <f>VLOOKUP(E111,'[1]CM Liga'!$A:$C,3,FALSE)</f>
        <v>Zagorje 2</v>
      </c>
      <c r="D111" s="26" t="s">
        <v>2916</v>
      </c>
      <c r="E111" s="35" t="s">
        <v>260</v>
      </c>
      <c r="F111" s="35" t="str">
        <f>VLOOKUP(E111,'[1]CM Liga'!$A:$D,4,FALSE)</f>
        <v>Sveti Križ Začretje</v>
      </c>
      <c r="G111" s="26">
        <v>5</v>
      </c>
      <c r="H111" s="36" t="s">
        <v>36</v>
      </c>
      <c r="I111" s="37">
        <v>340</v>
      </c>
      <c r="J111" s="38">
        <v>4.9000000000000004</v>
      </c>
      <c r="K111" s="39" t="s">
        <v>251</v>
      </c>
      <c r="L111" s="40" t="s">
        <v>246</v>
      </c>
      <c r="M111" s="26" t="s">
        <v>16</v>
      </c>
      <c r="N111" s="26" t="s">
        <v>248</v>
      </c>
      <c r="O111" s="35" t="str">
        <f t="shared" si="1"/>
        <v>DA</v>
      </c>
    </row>
    <row r="112" spans="1:15" ht="15.75" customHeight="1">
      <c r="A112" s="34">
        <v>111</v>
      </c>
      <c r="B112" s="34">
        <f>VLOOKUP(E112,'[1]CM Liga'!$A:$B,2,FALSE)</f>
        <v>355</v>
      </c>
      <c r="C112" s="35" t="str">
        <f>VLOOKUP(E112,'[1]CM Liga'!$A:$C,3,FALSE)</f>
        <v>Zagorje 2</v>
      </c>
      <c r="D112" s="26" t="s">
        <v>2910</v>
      </c>
      <c r="E112" s="35" t="s">
        <v>260</v>
      </c>
      <c r="F112" s="35" t="str">
        <f>VLOOKUP(E112,'[1]CM Liga'!$A:$D,4,FALSE)</f>
        <v>Sveti Križ Začretje</v>
      </c>
      <c r="G112" s="26">
        <v>6</v>
      </c>
      <c r="H112" s="36" t="s">
        <v>13</v>
      </c>
      <c r="I112" s="37">
        <v>190</v>
      </c>
      <c r="J112" s="38">
        <v>8</v>
      </c>
      <c r="K112" s="39" t="s">
        <v>252</v>
      </c>
      <c r="L112" s="40" t="s">
        <v>246</v>
      </c>
      <c r="M112" s="26" t="s">
        <v>16</v>
      </c>
      <c r="N112" s="26" t="s">
        <v>248</v>
      </c>
      <c r="O112" s="35" t="str">
        <f t="shared" si="1"/>
        <v>DA</v>
      </c>
    </row>
    <row r="113" spans="1:15" ht="15.75" customHeight="1">
      <c r="A113" s="34">
        <v>112</v>
      </c>
      <c r="B113" s="34">
        <f>VLOOKUP(E113,'[1]CM Liga'!$A:$B,2,FALSE)</f>
        <v>355</v>
      </c>
      <c r="C113" s="35" t="str">
        <f>VLOOKUP(E113,'[1]CM Liga'!$A:$C,3,FALSE)</f>
        <v>Zagorje 2</v>
      </c>
      <c r="D113" s="26" t="s">
        <v>2906</v>
      </c>
      <c r="E113" s="35" t="s">
        <v>260</v>
      </c>
      <c r="F113" s="35" t="str">
        <f>VLOOKUP(E113,'[1]CM Liga'!$A:$D,4,FALSE)</f>
        <v>Sveti Križ Začretje</v>
      </c>
      <c r="G113" s="26">
        <v>7</v>
      </c>
      <c r="H113" s="36" t="s">
        <v>13</v>
      </c>
      <c r="I113" s="37">
        <v>190</v>
      </c>
      <c r="J113" s="38">
        <v>4.0999999999999996</v>
      </c>
      <c r="K113" s="39" t="s">
        <v>253</v>
      </c>
      <c r="L113" s="40" t="s">
        <v>246</v>
      </c>
      <c r="M113" s="26" t="s">
        <v>16</v>
      </c>
      <c r="N113" s="26" t="s">
        <v>248</v>
      </c>
      <c r="O113" s="35" t="str">
        <f t="shared" si="1"/>
        <v>DA</v>
      </c>
    </row>
    <row r="114" spans="1:15" ht="15.75" customHeight="1">
      <c r="A114" s="34">
        <v>113</v>
      </c>
      <c r="B114" s="34">
        <f>VLOOKUP(E114,'[1]CM Liga'!$A:$B,2,FALSE)</f>
        <v>355</v>
      </c>
      <c r="C114" s="35" t="str">
        <f>VLOOKUP(E114,'[1]CM Liga'!$A:$C,3,FALSE)</f>
        <v>Zagorje 2</v>
      </c>
      <c r="D114" s="26" t="s">
        <v>2911</v>
      </c>
      <c r="E114" s="35" t="s">
        <v>260</v>
      </c>
      <c r="F114" s="35" t="str">
        <f>VLOOKUP(E114,'[1]CM Liga'!$A:$D,4,FALSE)</f>
        <v>Sveti Križ Začretje</v>
      </c>
      <c r="G114" s="26">
        <v>8</v>
      </c>
      <c r="H114" s="36" t="s">
        <v>13</v>
      </c>
      <c r="I114" s="37">
        <v>190</v>
      </c>
      <c r="J114" s="38">
        <v>8</v>
      </c>
      <c r="K114" s="39" t="s">
        <v>254</v>
      </c>
      <c r="L114" s="40" t="s">
        <v>246</v>
      </c>
      <c r="M114" s="26" t="s">
        <v>16</v>
      </c>
      <c r="N114" s="26" t="s">
        <v>248</v>
      </c>
      <c r="O114" s="35" t="str">
        <f t="shared" si="1"/>
        <v>DA</v>
      </c>
    </row>
    <row r="115" spans="1:15" ht="15.75" customHeight="1">
      <c r="A115" s="34">
        <v>114</v>
      </c>
      <c r="B115" s="34">
        <f>VLOOKUP(E115,'[1]CM Liga'!$A:$B,2,FALSE)</f>
        <v>355</v>
      </c>
      <c r="C115" s="35" t="str">
        <f>VLOOKUP(E115,'[1]CM Liga'!$A:$C,3,FALSE)</f>
        <v>Zagorje 2</v>
      </c>
      <c r="D115" s="26" t="s">
        <v>2912</v>
      </c>
      <c r="E115" s="35" t="s">
        <v>260</v>
      </c>
      <c r="F115" s="35" t="str">
        <f>VLOOKUP(E115,'[1]CM Liga'!$A:$D,4,FALSE)</f>
        <v>Sveti Križ Začretje</v>
      </c>
      <c r="G115" s="26">
        <v>9</v>
      </c>
      <c r="H115" s="36" t="s">
        <v>13</v>
      </c>
      <c r="I115" s="37">
        <v>190</v>
      </c>
      <c r="J115" s="38">
        <v>8.1999999999999993</v>
      </c>
      <c r="K115" s="39" t="s">
        <v>255</v>
      </c>
      <c r="L115" s="40" t="s">
        <v>246</v>
      </c>
      <c r="M115" s="26" t="s">
        <v>16</v>
      </c>
      <c r="N115" s="26" t="s">
        <v>248</v>
      </c>
      <c r="O115" s="35" t="str">
        <f t="shared" si="1"/>
        <v>DA</v>
      </c>
    </row>
    <row r="116" spans="1:15" ht="15.75" customHeight="1">
      <c r="A116" s="34">
        <v>115</v>
      </c>
      <c r="B116" s="34">
        <f>VLOOKUP(E116,'[1]CM Liga'!$A:$B,2,FALSE)</f>
        <v>355</v>
      </c>
      <c r="C116" s="35" t="str">
        <f>VLOOKUP(E116,'[1]CM Liga'!$A:$C,3,FALSE)</f>
        <v>Zagorje 2</v>
      </c>
      <c r="D116" s="26" t="s">
        <v>2917</v>
      </c>
      <c r="E116" s="35" t="s">
        <v>260</v>
      </c>
      <c r="F116" s="35" t="str">
        <f>VLOOKUP(E116,'[1]CM Liga'!$A:$D,4,FALSE)</f>
        <v>Sveti Križ Začretje</v>
      </c>
      <c r="G116" s="26">
        <v>10</v>
      </c>
      <c r="H116" s="36" t="s">
        <v>36</v>
      </c>
      <c r="I116" s="37">
        <v>340</v>
      </c>
      <c r="J116" s="38">
        <v>6.3</v>
      </c>
      <c r="K116" s="39" t="s">
        <v>256</v>
      </c>
      <c r="L116" s="40" t="s">
        <v>246</v>
      </c>
      <c r="M116" s="26" t="s">
        <v>16</v>
      </c>
      <c r="N116" s="26" t="s">
        <v>248</v>
      </c>
      <c r="O116" s="35" t="str">
        <f t="shared" si="1"/>
        <v>DA</v>
      </c>
    </row>
    <row r="117" spans="1:15" ht="15.75" customHeight="1">
      <c r="A117" s="34">
        <v>116</v>
      </c>
      <c r="B117" s="34">
        <f>VLOOKUP(E117,'[1]CM Liga'!$A:$B,2,FALSE)</f>
        <v>355</v>
      </c>
      <c r="C117" s="35" t="str">
        <f>VLOOKUP(E117,'[1]CM Liga'!$A:$C,3,FALSE)</f>
        <v>Zagorje 2</v>
      </c>
      <c r="D117" s="26" t="s">
        <v>2909</v>
      </c>
      <c r="E117" s="35" t="s">
        <v>260</v>
      </c>
      <c r="F117" s="35" t="str">
        <f>VLOOKUP(E117,'[1]CM Liga'!$A:$D,4,FALSE)</f>
        <v>Sveti Križ Začretje</v>
      </c>
      <c r="G117" s="26">
        <v>11</v>
      </c>
      <c r="H117" s="36" t="s">
        <v>13</v>
      </c>
      <c r="I117" s="37">
        <v>190</v>
      </c>
      <c r="J117" s="38">
        <v>7.1</v>
      </c>
      <c r="K117" s="39" t="s">
        <v>257</v>
      </c>
      <c r="L117" s="40" t="s">
        <v>246</v>
      </c>
      <c r="M117" s="26" t="s">
        <v>16</v>
      </c>
      <c r="N117" s="26" t="s">
        <v>248</v>
      </c>
      <c r="O117" s="35" t="str">
        <f t="shared" si="1"/>
        <v>DA</v>
      </c>
    </row>
    <row r="118" spans="1:15" ht="15.75" customHeight="1">
      <c r="A118" s="34">
        <v>117</v>
      </c>
      <c r="B118" s="34">
        <f>VLOOKUP(E118,'[1]CM Liga'!$A:$B,2,FALSE)</f>
        <v>355</v>
      </c>
      <c r="C118" s="35" t="str">
        <f>VLOOKUP(E118,'[1]CM Liga'!$A:$C,3,FALSE)</f>
        <v>Zagorje 2</v>
      </c>
      <c r="D118" s="26" t="s">
        <v>2907</v>
      </c>
      <c r="E118" s="35" t="s">
        <v>260</v>
      </c>
      <c r="F118" s="35" t="str">
        <f>VLOOKUP(E118,'[1]CM Liga'!$A:$D,4,FALSE)</f>
        <v>Sveti Križ Začretje</v>
      </c>
      <c r="G118" s="26">
        <v>12</v>
      </c>
      <c r="H118" s="36" t="s">
        <v>13</v>
      </c>
      <c r="I118" s="37">
        <v>190</v>
      </c>
      <c r="J118" s="38">
        <v>5</v>
      </c>
      <c r="K118" s="39" t="s">
        <v>258</v>
      </c>
      <c r="L118" s="40" t="s">
        <v>246</v>
      </c>
      <c r="M118" s="26" t="s">
        <v>16</v>
      </c>
      <c r="N118" s="26" t="s">
        <v>248</v>
      </c>
      <c r="O118" s="35" t="str">
        <f t="shared" si="1"/>
        <v>DA</v>
      </c>
    </row>
    <row r="119" spans="1:15" ht="15.75" customHeight="1">
      <c r="A119" s="34">
        <v>118</v>
      </c>
      <c r="B119" s="34">
        <f>VLOOKUP(E119,'[1]CM Liga'!$A:$B,2,FALSE)</f>
        <v>355</v>
      </c>
      <c r="C119" s="35" t="str">
        <f>VLOOKUP(E119,'[1]CM Liga'!$A:$C,3,FALSE)</f>
        <v>Zagorje 2</v>
      </c>
      <c r="D119" s="26" t="s">
        <v>2914</v>
      </c>
      <c r="E119" s="35" t="s">
        <v>260</v>
      </c>
      <c r="F119" s="35" t="str">
        <f>VLOOKUP(E119,'[1]CM Liga'!$A:$D,4,FALSE)</f>
        <v>Sveti Križ Začretje</v>
      </c>
      <c r="G119" s="26">
        <v>13</v>
      </c>
      <c r="H119" s="36" t="s">
        <v>36</v>
      </c>
      <c r="I119" s="37">
        <v>340</v>
      </c>
      <c r="J119" s="38">
        <v>4.2</v>
      </c>
      <c r="K119" s="39" t="s">
        <v>259</v>
      </c>
      <c r="L119" s="40" t="s">
        <v>246</v>
      </c>
      <c r="M119" s="26" t="s">
        <v>16</v>
      </c>
      <c r="N119" s="26" t="s">
        <v>248</v>
      </c>
      <c r="O119" s="35" t="str">
        <f t="shared" si="1"/>
        <v>DA</v>
      </c>
    </row>
    <row r="120" spans="1:15" ht="15.75" customHeight="1">
      <c r="A120" s="34">
        <v>119</v>
      </c>
      <c r="B120" s="34">
        <f>VLOOKUP(E120,'[1]CM Liga'!$A:$B,2,FALSE)</f>
        <v>47</v>
      </c>
      <c r="C120" s="35" t="str">
        <f>VLOOKUP(E120,'[1]CM Liga'!$A:$C,3,FALSE)</f>
        <v>Zagorje 2</v>
      </c>
      <c r="D120" s="26" t="s">
        <v>261</v>
      </c>
      <c r="E120" s="35" t="s">
        <v>283</v>
      </c>
      <c r="F120" s="35" t="str">
        <f>VLOOKUP(E120,'[1]CM Liga'!$A:$D,4,FALSE)</f>
        <v>Luka</v>
      </c>
      <c r="G120" s="26">
        <v>1</v>
      </c>
      <c r="H120" s="36" t="s">
        <v>36</v>
      </c>
      <c r="I120" s="37">
        <v>320</v>
      </c>
      <c r="J120" s="38">
        <v>7.1</v>
      </c>
      <c r="K120" s="39" t="s">
        <v>262</v>
      </c>
      <c r="L120" s="40" t="s">
        <v>263</v>
      </c>
      <c r="M120" s="26" t="s">
        <v>16</v>
      </c>
      <c r="N120" s="26"/>
      <c r="O120" s="35" t="str">
        <f t="shared" si="1"/>
        <v>NE</v>
      </c>
    </row>
    <row r="121" spans="1:15" ht="15.75" customHeight="1">
      <c r="A121" s="34">
        <v>120</v>
      </c>
      <c r="B121" s="34">
        <f>VLOOKUP(E121,'[1]CM Liga'!$A:$B,2,FALSE)</f>
        <v>47</v>
      </c>
      <c r="C121" s="35" t="str">
        <f>VLOOKUP(E121,'[1]CM Liga'!$A:$C,3,FALSE)</f>
        <v>Zagorje 2</v>
      </c>
      <c r="D121" s="26" t="s">
        <v>264</v>
      </c>
      <c r="E121" s="35" t="s">
        <v>283</v>
      </c>
      <c r="F121" s="35" t="str">
        <f>VLOOKUP(E121,'[1]CM Liga'!$A:$D,4,FALSE)</f>
        <v>Luka</v>
      </c>
      <c r="G121" s="26">
        <v>2</v>
      </c>
      <c r="H121" s="36" t="s">
        <v>36</v>
      </c>
      <c r="I121" s="37">
        <v>330</v>
      </c>
      <c r="J121" s="38">
        <v>7.1</v>
      </c>
      <c r="K121" s="39" t="s">
        <v>265</v>
      </c>
      <c r="L121" s="40" t="s">
        <v>263</v>
      </c>
      <c r="M121" s="26" t="s">
        <v>16</v>
      </c>
      <c r="N121" s="26"/>
      <c r="O121" s="35" t="str">
        <f t="shared" si="1"/>
        <v>NE</v>
      </c>
    </row>
    <row r="122" spans="1:15" ht="15.75" customHeight="1">
      <c r="A122" s="34">
        <v>121</v>
      </c>
      <c r="B122" s="34">
        <f>VLOOKUP(E122,'[1]CM Liga'!$A:$B,2,FALSE)</f>
        <v>47</v>
      </c>
      <c r="C122" s="35" t="str">
        <f>VLOOKUP(E122,'[1]CM Liga'!$A:$C,3,FALSE)</f>
        <v>Zagorje 2</v>
      </c>
      <c r="D122" s="26" t="s">
        <v>266</v>
      </c>
      <c r="E122" s="35" t="s">
        <v>283</v>
      </c>
      <c r="F122" s="35" t="str">
        <f>VLOOKUP(E122,'[1]CM Liga'!$A:$D,4,FALSE)</f>
        <v>Luka</v>
      </c>
      <c r="G122" s="26">
        <v>3</v>
      </c>
      <c r="H122" s="36" t="s">
        <v>36</v>
      </c>
      <c r="I122" s="37">
        <v>340</v>
      </c>
      <c r="J122" s="38">
        <v>8.11</v>
      </c>
      <c r="K122" s="39" t="s">
        <v>267</v>
      </c>
      <c r="L122" s="40" t="s">
        <v>263</v>
      </c>
      <c r="M122" s="26" t="s">
        <v>16</v>
      </c>
      <c r="N122" s="26"/>
      <c r="O122" s="35" t="str">
        <f t="shared" si="1"/>
        <v>NE</v>
      </c>
    </row>
    <row r="123" spans="1:15" ht="15.75" customHeight="1">
      <c r="A123" s="34">
        <v>122</v>
      </c>
      <c r="B123" s="34">
        <f>VLOOKUP(E123,'[1]CM Liga'!$A:$B,2,FALSE)</f>
        <v>47</v>
      </c>
      <c r="C123" s="35" t="str">
        <f>VLOOKUP(E123,'[1]CM Liga'!$A:$C,3,FALSE)</f>
        <v>Zagorje 2</v>
      </c>
      <c r="D123" s="26" t="s">
        <v>268</v>
      </c>
      <c r="E123" s="35" t="s">
        <v>283</v>
      </c>
      <c r="F123" s="35" t="str">
        <f>VLOOKUP(E123,'[1]CM Liga'!$A:$D,4,FALSE)</f>
        <v>Luka</v>
      </c>
      <c r="G123" s="26">
        <v>4</v>
      </c>
      <c r="H123" s="36" t="s">
        <v>36</v>
      </c>
      <c r="I123" s="37">
        <v>330</v>
      </c>
      <c r="J123" s="38">
        <v>8.1</v>
      </c>
      <c r="K123" s="39" t="s">
        <v>269</v>
      </c>
      <c r="L123" s="40" t="s">
        <v>263</v>
      </c>
      <c r="M123" s="26" t="s">
        <v>16</v>
      </c>
      <c r="N123" s="26" t="s">
        <v>270</v>
      </c>
      <c r="O123" s="35" t="str">
        <f t="shared" si="1"/>
        <v>NE</v>
      </c>
    </row>
    <row r="124" spans="1:15" ht="15.75" customHeight="1">
      <c r="A124" s="34">
        <v>123</v>
      </c>
      <c r="B124" s="34">
        <f>VLOOKUP(E124,'[1]CM Liga'!$A:$B,2,FALSE)</f>
        <v>47</v>
      </c>
      <c r="C124" s="35" t="str">
        <f>VLOOKUP(E124,'[1]CM Liga'!$A:$C,3,FALSE)</f>
        <v>Zagorje 2</v>
      </c>
      <c r="D124" s="26" t="s">
        <v>271</v>
      </c>
      <c r="E124" s="35" t="s">
        <v>283</v>
      </c>
      <c r="F124" s="35" t="str">
        <f>VLOOKUP(E124,'[1]CM Liga'!$A:$D,4,FALSE)</f>
        <v>Luka</v>
      </c>
      <c r="G124" s="26">
        <v>5</v>
      </c>
      <c r="H124" s="36" t="s">
        <v>13</v>
      </c>
      <c r="I124" s="37">
        <v>190</v>
      </c>
      <c r="J124" s="38">
        <v>4.2</v>
      </c>
      <c r="K124" s="39" t="s">
        <v>272</v>
      </c>
      <c r="L124" s="40" t="s">
        <v>263</v>
      </c>
      <c r="M124" s="26" t="s">
        <v>16</v>
      </c>
      <c r="N124" s="26"/>
      <c r="O124" s="35" t="str">
        <f t="shared" si="1"/>
        <v>NE</v>
      </c>
    </row>
    <row r="125" spans="1:15" ht="15.75" customHeight="1">
      <c r="A125" s="34">
        <v>124</v>
      </c>
      <c r="B125" s="34">
        <f>VLOOKUP(E125,'[1]CM Liga'!$A:$B,2,FALSE)</f>
        <v>47</v>
      </c>
      <c r="C125" s="35" t="str">
        <f>VLOOKUP(E125,'[1]CM Liga'!$A:$C,3,FALSE)</f>
        <v>Zagorje 2</v>
      </c>
      <c r="D125" s="26" t="s">
        <v>273</v>
      </c>
      <c r="E125" s="35" t="s">
        <v>283</v>
      </c>
      <c r="F125" s="35" t="str">
        <f>VLOOKUP(E125,'[1]CM Liga'!$A:$D,4,FALSE)</f>
        <v>Luka</v>
      </c>
      <c r="G125" s="26">
        <v>6</v>
      </c>
      <c r="H125" s="36" t="s">
        <v>13</v>
      </c>
      <c r="I125" s="37">
        <v>190</v>
      </c>
      <c r="J125" s="38">
        <v>5</v>
      </c>
      <c r="K125" s="39" t="s">
        <v>274</v>
      </c>
      <c r="L125" s="40" t="s">
        <v>263</v>
      </c>
      <c r="M125" s="26" t="s">
        <v>16</v>
      </c>
      <c r="N125" s="26"/>
      <c r="O125" s="35" t="str">
        <f t="shared" si="1"/>
        <v>NE</v>
      </c>
    </row>
    <row r="126" spans="1:15" ht="15.75" customHeight="1">
      <c r="A126" s="34">
        <v>125</v>
      </c>
      <c r="B126" s="34">
        <f>VLOOKUP(E126,'[1]CM Liga'!$A:$B,2,FALSE)</f>
        <v>47</v>
      </c>
      <c r="C126" s="35" t="str">
        <f>VLOOKUP(E126,'[1]CM Liga'!$A:$C,3,FALSE)</f>
        <v>Zagorje 2</v>
      </c>
      <c r="D126" s="26" t="s">
        <v>275</v>
      </c>
      <c r="E126" s="35" t="s">
        <v>283</v>
      </c>
      <c r="F126" s="35" t="str">
        <f>VLOOKUP(E126,'[1]CM Liga'!$A:$D,4,FALSE)</f>
        <v>Luka</v>
      </c>
      <c r="G126" s="26">
        <v>7</v>
      </c>
      <c r="H126" s="36" t="s">
        <v>13</v>
      </c>
      <c r="I126" s="37">
        <v>190</v>
      </c>
      <c r="J126" s="38">
        <v>6</v>
      </c>
      <c r="K126" s="39" t="s">
        <v>276</v>
      </c>
      <c r="L126" s="40" t="s">
        <v>263</v>
      </c>
      <c r="M126" s="26" t="s">
        <v>16</v>
      </c>
      <c r="N126" s="26"/>
      <c r="O126" s="35" t="str">
        <f t="shared" si="1"/>
        <v>NE</v>
      </c>
    </row>
    <row r="127" spans="1:15" ht="15.75" customHeight="1">
      <c r="A127" s="34">
        <v>126</v>
      </c>
      <c r="B127" s="34">
        <f>VLOOKUP(E127,'[1]CM Liga'!$A:$B,2,FALSE)</f>
        <v>47</v>
      </c>
      <c r="C127" s="35" t="str">
        <f>VLOOKUP(E127,'[1]CM Liga'!$A:$C,3,FALSE)</f>
        <v>Zagorje 2</v>
      </c>
      <c r="D127" s="26" t="s">
        <v>277</v>
      </c>
      <c r="E127" s="35" t="s">
        <v>283</v>
      </c>
      <c r="F127" s="35" t="str">
        <f>VLOOKUP(E127,'[1]CM Liga'!$A:$D,4,FALSE)</f>
        <v>Luka</v>
      </c>
      <c r="G127" s="26">
        <v>8</v>
      </c>
      <c r="H127" s="36" t="s">
        <v>13</v>
      </c>
      <c r="I127" s="37">
        <v>190</v>
      </c>
      <c r="J127" s="38">
        <v>6</v>
      </c>
      <c r="K127" s="39" t="s">
        <v>278</v>
      </c>
      <c r="L127" s="40" t="s">
        <v>263</v>
      </c>
      <c r="M127" s="26" t="s">
        <v>16</v>
      </c>
      <c r="N127" s="26"/>
      <c r="O127" s="35" t="str">
        <f t="shared" si="1"/>
        <v>NE</v>
      </c>
    </row>
    <row r="128" spans="1:15" ht="15.75" customHeight="1">
      <c r="A128" s="34">
        <v>127</v>
      </c>
      <c r="B128" s="34">
        <f>VLOOKUP(E128,'[1]CM Liga'!$A:$B,2,FALSE)</f>
        <v>47</v>
      </c>
      <c r="C128" s="35" t="str">
        <f>VLOOKUP(E128,'[1]CM Liga'!$A:$C,3,FALSE)</f>
        <v>Zagorje 2</v>
      </c>
      <c r="D128" s="26" t="s">
        <v>279</v>
      </c>
      <c r="E128" s="35" t="s">
        <v>283</v>
      </c>
      <c r="F128" s="35" t="str">
        <f>VLOOKUP(E128,'[1]CM Liga'!$A:$D,4,FALSE)</f>
        <v>Luka</v>
      </c>
      <c r="G128" s="26">
        <v>9</v>
      </c>
      <c r="H128" s="36" t="s">
        <v>13</v>
      </c>
      <c r="I128" s="37">
        <v>190</v>
      </c>
      <c r="J128" s="38">
        <v>4.2</v>
      </c>
      <c r="K128" s="39" t="s">
        <v>280</v>
      </c>
      <c r="L128" s="40" t="s">
        <v>263</v>
      </c>
      <c r="M128" s="26" t="s">
        <v>16</v>
      </c>
      <c r="N128" s="26"/>
      <c r="O128" s="35" t="str">
        <f t="shared" si="1"/>
        <v>NE</v>
      </c>
    </row>
    <row r="129" spans="1:15" ht="15.75" customHeight="1">
      <c r="A129" s="34">
        <v>128</v>
      </c>
      <c r="B129" s="34">
        <f>VLOOKUP(E129,'[1]CM Liga'!$A:$B,2,FALSE)</f>
        <v>47</v>
      </c>
      <c r="C129" s="35" t="str">
        <f>VLOOKUP(E129,'[1]CM Liga'!$A:$C,3,FALSE)</f>
        <v>Zagorje 2</v>
      </c>
      <c r="D129" s="26" t="s">
        <v>281</v>
      </c>
      <c r="E129" s="35" t="s">
        <v>283</v>
      </c>
      <c r="F129" s="35" t="str">
        <f>VLOOKUP(E129,'[1]CM Liga'!$A:$D,4,FALSE)</f>
        <v>Luka</v>
      </c>
      <c r="G129" s="26">
        <v>10</v>
      </c>
      <c r="H129" s="36" t="s">
        <v>13</v>
      </c>
      <c r="I129" s="37">
        <v>190</v>
      </c>
      <c r="J129" s="38">
        <v>7</v>
      </c>
      <c r="K129" s="39" t="s">
        <v>282</v>
      </c>
      <c r="L129" s="40" t="s">
        <v>263</v>
      </c>
      <c r="M129" s="26" t="s">
        <v>16</v>
      </c>
      <c r="N129" s="26"/>
      <c r="O129" s="35" t="str">
        <f t="shared" si="1"/>
        <v>NE</v>
      </c>
    </row>
    <row r="130" spans="1:15" ht="15.75" customHeight="1">
      <c r="A130" s="34">
        <v>129</v>
      </c>
      <c r="B130" s="34">
        <f>VLOOKUP(E130,'[1]CM Liga'!$A:$B,2,FALSE)</f>
        <v>224</v>
      </c>
      <c r="C130" s="35" t="str">
        <f>VLOOKUP(E130,'[1]CM Liga'!$A:$C,3,FALSE)</f>
        <v>Metković</v>
      </c>
      <c r="D130" s="26" t="s">
        <v>284</v>
      </c>
      <c r="E130" s="35" t="s">
        <v>303</v>
      </c>
      <c r="F130" s="35" t="str">
        <f>VLOOKUP(E130,'[1]CM Liga'!$A:$D,4,FALSE)</f>
        <v>Metković</v>
      </c>
      <c r="G130" s="26">
        <v>1</v>
      </c>
      <c r="H130" s="36" t="s">
        <v>36</v>
      </c>
      <c r="I130" s="37">
        <v>100</v>
      </c>
      <c r="J130" s="38">
        <v>1</v>
      </c>
      <c r="K130" s="39" t="s">
        <v>285</v>
      </c>
      <c r="L130" s="40" t="s">
        <v>286</v>
      </c>
      <c r="M130" s="26" t="s">
        <v>16</v>
      </c>
      <c r="N130" s="26"/>
      <c r="O130" s="35" t="str">
        <f t="shared" ref="O130:O193" si="2">IF(B130&gt;218,"DA","NE")</f>
        <v>DA</v>
      </c>
    </row>
    <row r="131" spans="1:15" ht="15.75" customHeight="1">
      <c r="A131" s="34">
        <v>130</v>
      </c>
      <c r="B131" s="34">
        <f>VLOOKUP(E131,'[1]CM Liga'!$A:$B,2,FALSE)</f>
        <v>224</v>
      </c>
      <c r="C131" s="35" t="str">
        <f>VLOOKUP(E131,'[1]CM Liga'!$A:$C,3,FALSE)</f>
        <v>Metković</v>
      </c>
      <c r="D131" s="26" t="s">
        <v>287</v>
      </c>
      <c r="E131" s="35" t="s">
        <v>303</v>
      </c>
      <c r="F131" s="35" t="str">
        <f>VLOOKUP(E131,'[1]CM Liga'!$A:$D,4,FALSE)</f>
        <v>Metković</v>
      </c>
      <c r="G131" s="26">
        <v>2</v>
      </c>
      <c r="H131" s="36" t="s">
        <v>36</v>
      </c>
      <c r="I131" s="37">
        <v>100</v>
      </c>
      <c r="J131" s="38">
        <v>1</v>
      </c>
      <c r="K131" s="39" t="s">
        <v>288</v>
      </c>
      <c r="L131" s="40" t="s">
        <v>286</v>
      </c>
      <c r="M131" s="26" t="s">
        <v>16</v>
      </c>
      <c r="N131" s="26"/>
      <c r="O131" s="35" t="str">
        <f t="shared" si="2"/>
        <v>DA</v>
      </c>
    </row>
    <row r="132" spans="1:15" ht="15.75" customHeight="1">
      <c r="A132" s="34">
        <v>131</v>
      </c>
      <c r="B132" s="34">
        <f>VLOOKUP(E132,'[1]CM Liga'!$A:$B,2,FALSE)</f>
        <v>224</v>
      </c>
      <c r="C132" s="35" t="str">
        <f>VLOOKUP(E132,'[1]CM Liga'!$A:$C,3,FALSE)</f>
        <v>Metković</v>
      </c>
      <c r="D132" s="26" t="s">
        <v>289</v>
      </c>
      <c r="E132" s="35" t="s">
        <v>303</v>
      </c>
      <c r="F132" s="35" t="str">
        <f>VLOOKUP(E132,'[1]CM Liga'!$A:$D,4,FALSE)</f>
        <v>Metković</v>
      </c>
      <c r="G132" s="26">
        <v>3</v>
      </c>
      <c r="H132" s="36" t="s">
        <v>13</v>
      </c>
      <c r="I132" s="37">
        <v>80</v>
      </c>
      <c r="J132" s="38">
        <v>1</v>
      </c>
      <c r="K132" s="39" t="s">
        <v>290</v>
      </c>
      <c r="L132" s="40" t="s">
        <v>286</v>
      </c>
      <c r="M132" s="26" t="s">
        <v>16</v>
      </c>
      <c r="N132" s="26"/>
      <c r="O132" s="35" t="str">
        <f t="shared" si="2"/>
        <v>DA</v>
      </c>
    </row>
    <row r="133" spans="1:15" ht="15.75" customHeight="1">
      <c r="A133" s="34">
        <v>132</v>
      </c>
      <c r="B133" s="34">
        <f>VLOOKUP(E133,'[1]CM Liga'!$A:$B,2,FALSE)</f>
        <v>224</v>
      </c>
      <c r="C133" s="35" t="str">
        <f>VLOOKUP(E133,'[1]CM Liga'!$A:$C,3,FALSE)</f>
        <v>Metković</v>
      </c>
      <c r="D133" s="26" t="s">
        <v>291</v>
      </c>
      <c r="E133" s="35" t="s">
        <v>303</v>
      </c>
      <c r="F133" s="35" t="str">
        <f>VLOOKUP(E133,'[1]CM Liga'!$A:$D,4,FALSE)</f>
        <v>Metković</v>
      </c>
      <c r="G133" s="26">
        <v>4</v>
      </c>
      <c r="H133" s="36" t="s">
        <v>13</v>
      </c>
      <c r="I133" s="37">
        <v>80</v>
      </c>
      <c r="J133" s="38">
        <v>1</v>
      </c>
      <c r="K133" s="39" t="s">
        <v>292</v>
      </c>
      <c r="L133" s="40" t="s">
        <v>286</v>
      </c>
      <c r="M133" s="26" t="s">
        <v>16</v>
      </c>
      <c r="N133" s="26"/>
      <c r="O133" s="35" t="str">
        <f t="shared" si="2"/>
        <v>DA</v>
      </c>
    </row>
    <row r="134" spans="1:15" ht="15.75" customHeight="1">
      <c r="A134" s="34">
        <v>133</v>
      </c>
      <c r="B134" s="34">
        <f>VLOOKUP(E134,'[1]CM Liga'!$A:$B,2,FALSE)</f>
        <v>224</v>
      </c>
      <c r="C134" s="35" t="str">
        <f>VLOOKUP(E134,'[1]CM Liga'!$A:$C,3,FALSE)</f>
        <v>Metković</v>
      </c>
      <c r="D134" s="26" t="s">
        <v>293</v>
      </c>
      <c r="E134" s="35" t="s">
        <v>303</v>
      </c>
      <c r="F134" s="35" t="str">
        <f>VLOOKUP(E134,'[1]CM Liga'!$A:$D,4,FALSE)</f>
        <v>Metković</v>
      </c>
      <c r="G134" s="26">
        <v>5</v>
      </c>
      <c r="H134" s="36" t="s">
        <v>13</v>
      </c>
      <c r="I134" s="37">
        <v>130</v>
      </c>
      <c r="J134" s="38">
        <v>2</v>
      </c>
      <c r="K134" s="39" t="s">
        <v>294</v>
      </c>
      <c r="L134" s="40" t="s">
        <v>286</v>
      </c>
      <c r="M134" s="26" t="s">
        <v>16</v>
      </c>
      <c r="N134" s="26"/>
      <c r="O134" s="35" t="str">
        <f t="shared" si="2"/>
        <v>DA</v>
      </c>
    </row>
    <row r="135" spans="1:15" ht="15.75" customHeight="1">
      <c r="A135" s="34">
        <v>134</v>
      </c>
      <c r="B135" s="34">
        <f>VLOOKUP(E135,'[1]CM Liga'!$A:$B,2,FALSE)</f>
        <v>224</v>
      </c>
      <c r="C135" s="35" t="str">
        <f>VLOOKUP(E135,'[1]CM Liga'!$A:$C,3,FALSE)</f>
        <v>Metković</v>
      </c>
      <c r="D135" s="26" t="s">
        <v>295</v>
      </c>
      <c r="E135" s="35" t="s">
        <v>303</v>
      </c>
      <c r="F135" s="35" t="str">
        <f>VLOOKUP(E135,'[1]CM Liga'!$A:$D,4,FALSE)</f>
        <v>Metković</v>
      </c>
      <c r="G135" s="26">
        <v>6</v>
      </c>
      <c r="H135" s="36" t="s">
        <v>13</v>
      </c>
      <c r="I135" s="37">
        <v>130</v>
      </c>
      <c r="J135" s="38">
        <v>2</v>
      </c>
      <c r="K135" s="39" t="s">
        <v>296</v>
      </c>
      <c r="L135" s="40" t="s">
        <v>286</v>
      </c>
      <c r="M135" s="26" t="s">
        <v>16</v>
      </c>
      <c r="N135" s="26"/>
      <c r="O135" s="35" t="str">
        <f t="shared" si="2"/>
        <v>DA</v>
      </c>
    </row>
    <row r="136" spans="1:15" ht="15.75" customHeight="1">
      <c r="A136" s="34">
        <v>135</v>
      </c>
      <c r="B136" s="34">
        <f>VLOOKUP(E136,'[1]CM Liga'!$A:$B,2,FALSE)</f>
        <v>224</v>
      </c>
      <c r="C136" s="35" t="str">
        <f>VLOOKUP(E136,'[1]CM Liga'!$A:$C,3,FALSE)</f>
        <v>Metković</v>
      </c>
      <c r="D136" s="26" t="s">
        <v>297</v>
      </c>
      <c r="E136" s="35" t="s">
        <v>303</v>
      </c>
      <c r="F136" s="35" t="str">
        <f>VLOOKUP(E136,'[1]CM Liga'!$A:$D,4,FALSE)</f>
        <v>Metković</v>
      </c>
      <c r="G136" s="26">
        <v>7</v>
      </c>
      <c r="H136" s="36" t="s">
        <v>13</v>
      </c>
      <c r="I136" s="37">
        <v>60</v>
      </c>
      <c r="J136" s="38">
        <v>1</v>
      </c>
      <c r="K136" s="39" t="s">
        <v>298</v>
      </c>
      <c r="L136" s="40" t="s">
        <v>286</v>
      </c>
      <c r="M136" s="26" t="s">
        <v>16</v>
      </c>
      <c r="N136" s="26"/>
      <c r="O136" s="35" t="str">
        <f t="shared" si="2"/>
        <v>DA</v>
      </c>
    </row>
    <row r="137" spans="1:15" ht="15.75" customHeight="1">
      <c r="A137" s="34">
        <v>136</v>
      </c>
      <c r="B137" s="34">
        <f>VLOOKUP(E137,'[1]CM Liga'!$A:$B,2,FALSE)</f>
        <v>224</v>
      </c>
      <c r="C137" s="35" t="str">
        <f>VLOOKUP(E137,'[1]CM Liga'!$A:$C,3,FALSE)</f>
        <v>Metković</v>
      </c>
      <c r="D137" s="26" t="s">
        <v>299</v>
      </c>
      <c r="E137" s="35" t="s">
        <v>303</v>
      </c>
      <c r="F137" s="35" t="str">
        <f>VLOOKUP(E137,'[1]CM Liga'!$A:$D,4,FALSE)</f>
        <v>Metković</v>
      </c>
      <c r="G137" s="26">
        <v>8</v>
      </c>
      <c r="H137" s="36" t="s">
        <v>13</v>
      </c>
      <c r="I137" s="37">
        <v>190</v>
      </c>
      <c r="J137" s="38">
        <v>5</v>
      </c>
      <c r="K137" s="39" t="s">
        <v>300</v>
      </c>
      <c r="L137" s="40" t="s">
        <v>286</v>
      </c>
      <c r="M137" s="26" t="s">
        <v>16</v>
      </c>
      <c r="N137" s="26"/>
      <c r="O137" s="35" t="str">
        <f t="shared" si="2"/>
        <v>DA</v>
      </c>
    </row>
    <row r="138" spans="1:15" ht="15.75" customHeight="1">
      <c r="A138" s="34">
        <v>137</v>
      </c>
      <c r="B138" s="34">
        <f>VLOOKUP(E138,'[1]CM Liga'!$A:$B,2,FALSE)</f>
        <v>224</v>
      </c>
      <c r="C138" s="35" t="str">
        <f>VLOOKUP(E138,'[1]CM Liga'!$A:$C,3,FALSE)</f>
        <v>Metković</v>
      </c>
      <c r="D138" s="26" t="s">
        <v>301</v>
      </c>
      <c r="E138" s="35" t="s">
        <v>303</v>
      </c>
      <c r="F138" s="35" t="str">
        <f>VLOOKUP(E138,'[1]CM Liga'!$A:$D,4,FALSE)</f>
        <v>Metković</v>
      </c>
      <c r="G138" s="26">
        <v>9</v>
      </c>
      <c r="H138" s="36" t="s">
        <v>13</v>
      </c>
      <c r="I138" s="37">
        <v>80</v>
      </c>
      <c r="J138" s="38">
        <v>1</v>
      </c>
      <c r="K138" s="39" t="s">
        <v>302</v>
      </c>
      <c r="L138" s="40" t="s">
        <v>286</v>
      </c>
      <c r="M138" s="26" t="s">
        <v>16</v>
      </c>
      <c r="N138" s="26"/>
      <c r="O138" s="35" t="str">
        <f t="shared" si="2"/>
        <v>DA</v>
      </c>
    </row>
    <row r="139" spans="1:15" ht="15.75" customHeight="1">
      <c r="A139" s="34">
        <v>138</v>
      </c>
      <c r="B139" s="34">
        <f>VLOOKUP(E139,'[1]CM Liga'!$A:$B,2,FALSE)</f>
        <v>225</v>
      </c>
      <c r="C139" s="35" t="str">
        <f>VLOOKUP(E139,'[1]CM Liga'!$A:$C,3,FALSE)</f>
        <v>Istra 1</v>
      </c>
      <c r="D139" s="26" t="s">
        <v>304</v>
      </c>
      <c r="E139" s="35" t="s">
        <v>319</v>
      </c>
      <c r="F139" s="35" t="str">
        <f>VLOOKUP(E139,'[1]CM Liga'!$A:$D,4,FALSE)</f>
        <v>Novigrad</v>
      </c>
      <c r="G139" s="26">
        <v>1</v>
      </c>
      <c r="H139" s="36" t="s">
        <v>13</v>
      </c>
      <c r="I139" s="37">
        <v>190</v>
      </c>
      <c r="J139" s="38">
        <v>5</v>
      </c>
      <c r="K139" s="39" t="s">
        <v>305</v>
      </c>
      <c r="L139" s="40" t="s">
        <v>306</v>
      </c>
      <c r="M139" s="26" t="s">
        <v>16</v>
      </c>
      <c r="N139" s="26"/>
      <c r="O139" s="35" t="str">
        <f t="shared" si="2"/>
        <v>DA</v>
      </c>
    </row>
    <row r="140" spans="1:15" ht="15.75" customHeight="1">
      <c r="A140" s="34">
        <v>139</v>
      </c>
      <c r="B140" s="34">
        <f>VLOOKUP(E140,'[1]CM Liga'!$A:$B,2,FALSE)</f>
        <v>225</v>
      </c>
      <c r="C140" s="35" t="str">
        <f>VLOOKUP(E140,'[1]CM Liga'!$A:$C,3,FALSE)</f>
        <v>Istra 1</v>
      </c>
      <c r="D140" s="26" t="s">
        <v>307</v>
      </c>
      <c r="E140" s="35" t="s">
        <v>319</v>
      </c>
      <c r="F140" s="35" t="str">
        <f>VLOOKUP(E140,'[1]CM Liga'!$A:$D,4,FALSE)</f>
        <v>Novigrad</v>
      </c>
      <c r="G140" s="26">
        <v>2</v>
      </c>
      <c r="H140" s="36" t="s">
        <v>13</v>
      </c>
      <c r="I140" s="37">
        <v>180</v>
      </c>
      <c r="J140" s="38">
        <v>5</v>
      </c>
      <c r="K140" s="39" t="s">
        <v>308</v>
      </c>
      <c r="L140" s="40" t="s">
        <v>306</v>
      </c>
      <c r="M140" s="26" t="s">
        <v>16</v>
      </c>
      <c r="N140" s="26"/>
      <c r="O140" s="35" t="str">
        <f t="shared" si="2"/>
        <v>DA</v>
      </c>
    </row>
    <row r="141" spans="1:15" ht="15.75" customHeight="1">
      <c r="A141" s="34">
        <v>140</v>
      </c>
      <c r="B141" s="34">
        <f>VLOOKUP(E141,'[1]CM Liga'!$A:$B,2,FALSE)</f>
        <v>225</v>
      </c>
      <c r="C141" s="35" t="str">
        <f>VLOOKUP(E141,'[1]CM Liga'!$A:$C,3,FALSE)</f>
        <v>Istra 1</v>
      </c>
      <c r="D141" s="26" t="s">
        <v>309</v>
      </c>
      <c r="E141" s="35" t="s">
        <v>319</v>
      </c>
      <c r="F141" s="35" t="str">
        <f>VLOOKUP(E141,'[1]CM Liga'!$A:$D,4,FALSE)</f>
        <v>Novigrad</v>
      </c>
      <c r="G141" s="26">
        <v>3</v>
      </c>
      <c r="H141" s="36" t="s">
        <v>13</v>
      </c>
      <c r="I141" s="37">
        <v>180</v>
      </c>
      <c r="J141" s="38">
        <v>6</v>
      </c>
      <c r="K141" s="39" t="s">
        <v>310</v>
      </c>
      <c r="L141" s="40" t="s">
        <v>306</v>
      </c>
      <c r="M141" s="26" t="s">
        <v>16</v>
      </c>
      <c r="N141" s="26"/>
      <c r="O141" s="35" t="str">
        <f t="shared" si="2"/>
        <v>DA</v>
      </c>
    </row>
    <row r="142" spans="1:15" ht="15.75" customHeight="1">
      <c r="A142" s="34">
        <v>141</v>
      </c>
      <c r="B142" s="34">
        <f>VLOOKUP(E142,'[1]CM Liga'!$A:$B,2,FALSE)</f>
        <v>225</v>
      </c>
      <c r="C142" s="35" t="str">
        <f>VLOOKUP(E142,'[1]CM Liga'!$A:$C,3,FALSE)</f>
        <v>Istra 1</v>
      </c>
      <c r="D142" s="26" t="s">
        <v>311</v>
      </c>
      <c r="E142" s="35" t="s">
        <v>319</v>
      </c>
      <c r="F142" s="35" t="str">
        <f>VLOOKUP(E142,'[1]CM Liga'!$A:$D,4,FALSE)</f>
        <v>Novigrad</v>
      </c>
      <c r="G142" s="26">
        <v>4</v>
      </c>
      <c r="H142" s="36" t="s">
        <v>13</v>
      </c>
      <c r="I142" s="37">
        <v>180</v>
      </c>
      <c r="J142" s="38">
        <v>6</v>
      </c>
      <c r="K142" s="39" t="s">
        <v>312</v>
      </c>
      <c r="L142" s="40" t="s">
        <v>306</v>
      </c>
      <c r="M142" s="26" t="s">
        <v>16</v>
      </c>
      <c r="N142" s="26"/>
      <c r="O142" s="35" t="str">
        <f t="shared" si="2"/>
        <v>DA</v>
      </c>
    </row>
    <row r="143" spans="1:15" ht="15.75" customHeight="1">
      <c r="A143" s="34">
        <v>142</v>
      </c>
      <c r="B143" s="34">
        <f>VLOOKUP(E143,'[1]CM Liga'!$A:$B,2,FALSE)</f>
        <v>225</v>
      </c>
      <c r="C143" s="35" t="str">
        <f>VLOOKUP(E143,'[1]CM Liga'!$A:$C,3,FALSE)</f>
        <v>Istra 1</v>
      </c>
      <c r="D143" s="26" t="s">
        <v>313</v>
      </c>
      <c r="E143" s="35" t="s">
        <v>319</v>
      </c>
      <c r="F143" s="35" t="str">
        <f>VLOOKUP(E143,'[1]CM Liga'!$A:$D,4,FALSE)</f>
        <v>Novigrad</v>
      </c>
      <c r="G143" s="26">
        <v>5</v>
      </c>
      <c r="H143" s="36" t="s">
        <v>36</v>
      </c>
      <c r="I143" s="37">
        <v>260</v>
      </c>
      <c r="J143" s="38">
        <v>6</v>
      </c>
      <c r="K143" s="39" t="s">
        <v>314</v>
      </c>
      <c r="L143" s="40" t="s">
        <v>306</v>
      </c>
      <c r="M143" s="26" t="s">
        <v>16</v>
      </c>
      <c r="N143" s="26"/>
      <c r="O143" s="35" t="str">
        <f t="shared" si="2"/>
        <v>DA</v>
      </c>
    </row>
    <row r="144" spans="1:15" ht="15.75" customHeight="1">
      <c r="A144" s="34">
        <v>143</v>
      </c>
      <c r="B144" s="34">
        <f>VLOOKUP(E144,'[1]CM Liga'!$A:$B,2,FALSE)</f>
        <v>225</v>
      </c>
      <c r="C144" s="35" t="str">
        <f>VLOOKUP(E144,'[1]CM Liga'!$A:$C,3,FALSE)</f>
        <v>Istra 1</v>
      </c>
      <c r="D144" s="26" t="s">
        <v>315</v>
      </c>
      <c r="E144" s="35" t="s">
        <v>319</v>
      </c>
      <c r="F144" s="35" t="str">
        <f>VLOOKUP(E144,'[1]CM Liga'!$A:$D,4,FALSE)</f>
        <v>Novigrad</v>
      </c>
      <c r="G144" s="26">
        <v>6</v>
      </c>
      <c r="H144" s="36" t="s">
        <v>36</v>
      </c>
      <c r="I144" s="37">
        <v>330</v>
      </c>
      <c r="J144" s="38">
        <v>9</v>
      </c>
      <c r="K144" s="39" t="s">
        <v>316</v>
      </c>
      <c r="L144" s="40" t="s">
        <v>306</v>
      </c>
      <c r="M144" s="26" t="s">
        <v>16</v>
      </c>
      <c r="N144" s="26"/>
      <c r="O144" s="35" t="str">
        <f t="shared" si="2"/>
        <v>DA</v>
      </c>
    </row>
    <row r="145" spans="1:15" ht="15.75" customHeight="1">
      <c r="A145" s="34">
        <v>144</v>
      </c>
      <c r="B145" s="34">
        <f>VLOOKUP(E145,'[1]CM Liga'!$A:$B,2,FALSE)</f>
        <v>225</v>
      </c>
      <c r="C145" s="35" t="str">
        <f>VLOOKUP(E145,'[1]CM Liga'!$A:$C,3,FALSE)</f>
        <v>Istra 1</v>
      </c>
      <c r="D145" s="26" t="s">
        <v>317</v>
      </c>
      <c r="E145" s="35" t="s">
        <v>319</v>
      </c>
      <c r="F145" s="35" t="str">
        <f>VLOOKUP(E145,'[1]CM Liga'!$A:$D,4,FALSE)</f>
        <v>Novigrad</v>
      </c>
      <c r="G145" s="26">
        <v>7</v>
      </c>
      <c r="H145" s="36" t="s">
        <v>36</v>
      </c>
      <c r="I145" s="37">
        <v>330</v>
      </c>
      <c r="J145" s="38">
        <v>5</v>
      </c>
      <c r="K145" s="39" t="s">
        <v>318</v>
      </c>
      <c r="L145" s="40" t="s">
        <v>306</v>
      </c>
      <c r="M145" s="26" t="s">
        <v>16</v>
      </c>
      <c r="N145" s="26"/>
      <c r="O145" s="35" t="str">
        <f t="shared" si="2"/>
        <v>DA</v>
      </c>
    </row>
    <row r="146" spans="1:15" ht="15.75" customHeight="1">
      <c r="A146" s="34">
        <v>145</v>
      </c>
      <c r="B146" s="34">
        <f>VLOOKUP(E146,'[1]CM Liga'!$A:$B,2,FALSE)</f>
        <v>227</v>
      </c>
      <c r="C146" s="35" t="str">
        <f>VLOOKUP(E146,'[1]CM Liga'!$A:$C,3,FALSE)</f>
        <v>Zagreb 3</v>
      </c>
      <c r="D146" s="26" t="s">
        <v>320</v>
      </c>
      <c r="E146" s="35" t="s">
        <v>332</v>
      </c>
      <c r="F146" s="35" t="str">
        <f>VLOOKUP(E146,'[1]CM Liga'!$A:$D,4,FALSE)</f>
        <v>Zagreb, Dugave</v>
      </c>
      <c r="G146" s="26">
        <v>1</v>
      </c>
      <c r="H146" s="36" t="s">
        <v>13</v>
      </c>
      <c r="I146" s="37">
        <v>170</v>
      </c>
      <c r="J146" s="38">
        <v>8.8800000000000008</v>
      </c>
      <c r="K146" s="39" t="s">
        <v>321</v>
      </c>
      <c r="L146" s="40" t="s">
        <v>322</v>
      </c>
      <c r="M146" s="26" t="s">
        <v>323</v>
      </c>
      <c r="N146" s="26"/>
      <c r="O146" s="35" t="str">
        <f t="shared" si="2"/>
        <v>DA</v>
      </c>
    </row>
    <row r="147" spans="1:15" ht="15.75" customHeight="1">
      <c r="A147" s="34">
        <v>146</v>
      </c>
      <c r="B147" s="34">
        <f>VLOOKUP(E147,'[1]CM Liga'!$A:$B,2,FALSE)</f>
        <v>227</v>
      </c>
      <c r="C147" s="35" t="str">
        <f>VLOOKUP(E147,'[1]CM Liga'!$A:$C,3,FALSE)</f>
        <v>Zagreb 3</v>
      </c>
      <c r="D147" s="26" t="s">
        <v>324</v>
      </c>
      <c r="E147" s="35" t="s">
        <v>332</v>
      </c>
      <c r="F147" s="35" t="str">
        <f>VLOOKUP(E147,'[1]CM Liga'!$A:$D,4,FALSE)</f>
        <v>Zagreb, Dugave</v>
      </c>
      <c r="G147" s="26">
        <v>2</v>
      </c>
      <c r="H147" s="36" t="s">
        <v>13</v>
      </c>
      <c r="I147" s="37">
        <v>90</v>
      </c>
      <c r="J147" s="38">
        <v>4.2</v>
      </c>
      <c r="K147" s="39" t="s">
        <v>325</v>
      </c>
      <c r="L147" s="40" t="s">
        <v>322</v>
      </c>
      <c r="M147" s="26" t="s">
        <v>16</v>
      </c>
      <c r="N147" s="26"/>
      <c r="O147" s="35" t="str">
        <f t="shared" si="2"/>
        <v>DA</v>
      </c>
    </row>
    <row r="148" spans="1:15" ht="15.75" customHeight="1">
      <c r="A148" s="34">
        <v>147</v>
      </c>
      <c r="B148" s="34">
        <f>VLOOKUP(E148,'[1]CM Liga'!$A:$B,2,FALSE)</f>
        <v>227</v>
      </c>
      <c r="C148" s="35" t="str">
        <f>VLOOKUP(E148,'[1]CM Liga'!$A:$C,3,FALSE)</f>
        <v>Zagreb 3</v>
      </c>
      <c r="D148" s="26" t="s">
        <v>326</v>
      </c>
      <c r="E148" s="35" t="s">
        <v>332</v>
      </c>
      <c r="F148" s="35" t="str">
        <f>VLOOKUP(E148,'[1]CM Liga'!$A:$D,4,FALSE)</f>
        <v>Zagreb, Dugave</v>
      </c>
      <c r="G148" s="26">
        <v>3</v>
      </c>
      <c r="H148" s="36" t="s">
        <v>13</v>
      </c>
      <c r="I148" s="37">
        <v>170</v>
      </c>
      <c r="J148" s="38">
        <v>8.34</v>
      </c>
      <c r="K148" s="39" t="s">
        <v>327</v>
      </c>
      <c r="L148" s="40" t="s">
        <v>322</v>
      </c>
      <c r="M148" s="26" t="s">
        <v>16</v>
      </c>
      <c r="N148" s="26"/>
      <c r="O148" s="35" t="str">
        <f t="shared" si="2"/>
        <v>DA</v>
      </c>
    </row>
    <row r="149" spans="1:15" ht="15.75" customHeight="1">
      <c r="A149" s="34">
        <v>148</v>
      </c>
      <c r="B149" s="34">
        <f>VLOOKUP(E149,'[1]CM Liga'!$A:$B,2,FALSE)</f>
        <v>227</v>
      </c>
      <c r="C149" s="35" t="str">
        <f>VLOOKUP(E149,'[1]CM Liga'!$A:$C,3,FALSE)</f>
        <v>Zagreb 3</v>
      </c>
      <c r="D149" s="26" t="s">
        <v>328</v>
      </c>
      <c r="E149" s="35" t="s">
        <v>332</v>
      </c>
      <c r="F149" s="35" t="str">
        <f>VLOOKUP(E149,'[1]CM Liga'!$A:$D,4,FALSE)</f>
        <v>Zagreb, Dugave</v>
      </c>
      <c r="G149" s="26">
        <v>6</v>
      </c>
      <c r="H149" s="36" t="s">
        <v>36</v>
      </c>
      <c r="I149" s="37">
        <v>300</v>
      </c>
      <c r="J149" s="38">
        <v>13.8</v>
      </c>
      <c r="K149" s="39" t="s">
        <v>329</v>
      </c>
      <c r="L149" s="40" t="s">
        <v>322</v>
      </c>
      <c r="M149" s="26" t="s">
        <v>16</v>
      </c>
      <c r="N149" s="26"/>
      <c r="O149" s="35" t="str">
        <f t="shared" si="2"/>
        <v>DA</v>
      </c>
    </row>
    <row r="150" spans="1:15" ht="15.75" customHeight="1">
      <c r="A150" s="34">
        <v>149</v>
      </c>
      <c r="B150" s="34">
        <f>VLOOKUP(E150,'[1]CM Liga'!$A:$B,2,FALSE)</f>
        <v>227</v>
      </c>
      <c r="C150" s="35" t="str">
        <f>VLOOKUP(E150,'[1]CM Liga'!$A:$C,3,FALSE)</f>
        <v>Zagreb 3</v>
      </c>
      <c r="D150" s="26" t="s">
        <v>330</v>
      </c>
      <c r="E150" s="35" t="s">
        <v>332</v>
      </c>
      <c r="F150" s="35" t="str">
        <f>VLOOKUP(E150,'[1]CM Liga'!$A:$D,4,FALSE)</f>
        <v>Zagreb, Dugave</v>
      </c>
      <c r="G150" s="26">
        <v>7</v>
      </c>
      <c r="H150" s="36" t="s">
        <v>36</v>
      </c>
      <c r="I150" s="37">
        <v>300</v>
      </c>
      <c r="J150" s="38">
        <v>12.42</v>
      </c>
      <c r="K150" s="39" t="s">
        <v>331</v>
      </c>
      <c r="L150" s="40" t="s">
        <v>322</v>
      </c>
      <c r="M150" s="26" t="s">
        <v>16</v>
      </c>
      <c r="N150" s="26"/>
      <c r="O150" s="35" t="str">
        <f t="shared" si="2"/>
        <v>DA</v>
      </c>
    </row>
    <row r="151" spans="1:15" ht="15.75" customHeight="1">
      <c r="A151" s="34">
        <v>150</v>
      </c>
      <c r="B151" s="34">
        <f>VLOOKUP(E151,'[1]CM Liga'!$A:$B,2,FALSE)</f>
        <v>277</v>
      </c>
      <c r="C151" s="35" t="str">
        <f>VLOOKUP(E151,'[1]CM Liga'!$A:$C,3,FALSE)</f>
        <v>Bjelovar</v>
      </c>
      <c r="D151" s="26" t="s">
        <v>2659</v>
      </c>
      <c r="E151" s="35" t="s">
        <v>352</v>
      </c>
      <c r="F151" s="35" t="str">
        <f>VLOOKUP(E151,'[1]CM Liga'!$A:$D,4,FALSE)</f>
        <v>Bjelovar</v>
      </c>
      <c r="G151" s="26">
        <v>1</v>
      </c>
      <c r="H151" s="36" t="s">
        <v>13</v>
      </c>
      <c r="I151" s="37">
        <v>180</v>
      </c>
      <c r="J151" s="38">
        <v>8</v>
      </c>
      <c r="K151" s="39" t="s">
        <v>333</v>
      </c>
      <c r="L151" s="40" t="s">
        <v>334</v>
      </c>
      <c r="M151" s="26" t="s">
        <v>335</v>
      </c>
      <c r="N151" s="26"/>
      <c r="O151" s="35" t="str">
        <f t="shared" si="2"/>
        <v>DA</v>
      </c>
    </row>
    <row r="152" spans="1:15" ht="15.75" customHeight="1">
      <c r="A152" s="34">
        <v>151</v>
      </c>
      <c r="B152" s="34">
        <f>VLOOKUP(E152,'[1]CM Liga'!$A:$B,2,FALSE)</f>
        <v>277</v>
      </c>
      <c r="C152" s="35" t="str">
        <f>VLOOKUP(E152,'[1]CM Liga'!$A:$C,3,FALSE)</f>
        <v>Bjelovar</v>
      </c>
      <c r="D152" s="26" t="s">
        <v>2660</v>
      </c>
      <c r="E152" s="35" t="s">
        <v>352</v>
      </c>
      <c r="F152" s="35" t="str">
        <f>VLOOKUP(E152,'[1]CM Liga'!$A:$D,4,FALSE)</f>
        <v>Bjelovar</v>
      </c>
      <c r="G152" s="26">
        <v>2</v>
      </c>
      <c r="H152" s="36" t="s">
        <v>13</v>
      </c>
      <c r="I152" s="37">
        <v>140</v>
      </c>
      <c r="J152" s="38">
        <v>7</v>
      </c>
      <c r="K152" s="39" t="s">
        <v>336</v>
      </c>
      <c r="L152" s="40" t="s">
        <v>334</v>
      </c>
      <c r="M152" s="26" t="s">
        <v>337</v>
      </c>
      <c r="N152" s="26"/>
      <c r="O152" s="35" t="str">
        <f t="shared" si="2"/>
        <v>DA</v>
      </c>
    </row>
    <row r="153" spans="1:15" ht="15.75" customHeight="1">
      <c r="A153" s="34">
        <v>152</v>
      </c>
      <c r="B153" s="34">
        <f>VLOOKUP(E153,'[1]CM Liga'!$A:$B,2,FALSE)</f>
        <v>277</v>
      </c>
      <c r="C153" s="35" t="str">
        <f>VLOOKUP(E153,'[1]CM Liga'!$A:$C,3,FALSE)</f>
        <v>Bjelovar</v>
      </c>
      <c r="D153" s="26" t="s">
        <v>2661</v>
      </c>
      <c r="E153" s="35" t="s">
        <v>352</v>
      </c>
      <c r="F153" s="35" t="str">
        <f>VLOOKUP(E153,'[1]CM Liga'!$A:$D,4,FALSE)</f>
        <v>Bjelovar</v>
      </c>
      <c r="G153" s="26">
        <v>3</v>
      </c>
      <c r="H153" s="36" t="s">
        <v>13</v>
      </c>
      <c r="I153" s="37">
        <v>180</v>
      </c>
      <c r="J153" s="38">
        <v>5</v>
      </c>
      <c r="K153" s="39" t="s">
        <v>338</v>
      </c>
      <c r="L153" s="40" t="s">
        <v>334</v>
      </c>
      <c r="M153" s="26" t="s">
        <v>337</v>
      </c>
      <c r="N153" s="26"/>
      <c r="O153" s="35" t="str">
        <f t="shared" si="2"/>
        <v>DA</v>
      </c>
    </row>
    <row r="154" spans="1:15" ht="15.75" customHeight="1">
      <c r="A154" s="34">
        <v>153</v>
      </c>
      <c r="B154" s="34">
        <f>VLOOKUP(E154,'[1]CM Liga'!$A:$B,2,FALSE)</f>
        <v>277</v>
      </c>
      <c r="C154" s="35" t="str">
        <f>VLOOKUP(E154,'[1]CM Liga'!$A:$C,3,FALSE)</f>
        <v>Bjelovar</v>
      </c>
      <c r="D154" s="26" t="s">
        <v>2662</v>
      </c>
      <c r="E154" s="35" t="s">
        <v>352</v>
      </c>
      <c r="F154" s="35" t="str">
        <f>VLOOKUP(E154,'[1]CM Liga'!$A:$D,4,FALSE)</f>
        <v>Bjelovar</v>
      </c>
      <c r="G154" s="26">
        <v>4</v>
      </c>
      <c r="H154" s="36" t="s">
        <v>13</v>
      </c>
      <c r="I154" s="37">
        <v>120</v>
      </c>
      <c r="J154" s="38">
        <v>6</v>
      </c>
      <c r="K154" s="39" t="s">
        <v>339</v>
      </c>
      <c r="L154" s="40" t="s">
        <v>334</v>
      </c>
      <c r="M154" s="26" t="s">
        <v>340</v>
      </c>
      <c r="N154" s="26"/>
      <c r="O154" s="35" t="str">
        <f t="shared" si="2"/>
        <v>DA</v>
      </c>
    </row>
    <row r="155" spans="1:15" ht="15.75" customHeight="1">
      <c r="A155" s="34">
        <v>154</v>
      </c>
      <c r="B155" s="34">
        <f>VLOOKUP(E155,'[1]CM Liga'!$A:$B,2,FALSE)</f>
        <v>277</v>
      </c>
      <c r="C155" s="35" t="str">
        <f>VLOOKUP(E155,'[1]CM Liga'!$A:$C,3,FALSE)</f>
        <v>Bjelovar</v>
      </c>
      <c r="D155" s="26" t="s">
        <v>2663</v>
      </c>
      <c r="E155" s="35" t="s">
        <v>352</v>
      </c>
      <c r="F155" s="35" t="str">
        <f>VLOOKUP(E155,'[1]CM Liga'!$A:$D,4,FALSE)</f>
        <v>Bjelovar</v>
      </c>
      <c r="G155" s="26">
        <v>5</v>
      </c>
      <c r="H155" s="36" t="s">
        <v>13</v>
      </c>
      <c r="I155" s="37">
        <v>170</v>
      </c>
      <c r="J155" s="38">
        <v>7</v>
      </c>
      <c r="K155" s="39" t="s">
        <v>341</v>
      </c>
      <c r="L155" s="40" t="s">
        <v>334</v>
      </c>
      <c r="M155" s="26" t="s">
        <v>340</v>
      </c>
      <c r="N155" s="26"/>
      <c r="O155" s="35" t="str">
        <f t="shared" si="2"/>
        <v>DA</v>
      </c>
    </row>
    <row r="156" spans="1:15" ht="15.75" customHeight="1">
      <c r="A156" s="34">
        <v>155</v>
      </c>
      <c r="B156" s="34">
        <f>VLOOKUP(E156,'[1]CM Liga'!$A:$B,2,FALSE)</f>
        <v>277</v>
      </c>
      <c r="C156" s="35" t="str">
        <f>VLOOKUP(E156,'[1]CM Liga'!$A:$C,3,FALSE)</f>
        <v>Bjelovar</v>
      </c>
      <c r="D156" s="26" t="s">
        <v>2664</v>
      </c>
      <c r="E156" s="35" t="s">
        <v>352</v>
      </c>
      <c r="F156" s="35" t="str">
        <f>VLOOKUP(E156,'[1]CM Liga'!$A:$D,4,FALSE)</f>
        <v>Bjelovar</v>
      </c>
      <c r="G156" s="26">
        <v>6</v>
      </c>
      <c r="H156" s="36" t="s">
        <v>13</v>
      </c>
      <c r="I156" s="37">
        <v>180</v>
      </c>
      <c r="J156" s="38">
        <v>5</v>
      </c>
      <c r="K156" s="39" t="s">
        <v>342</v>
      </c>
      <c r="L156" s="40" t="s">
        <v>334</v>
      </c>
      <c r="M156" s="26" t="s">
        <v>340</v>
      </c>
      <c r="N156" s="26"/>
      <c r="O156" s="35" t="str">
        <f t="shared" si="2"/>
        <v>DA</v>
      </c>
    </row>
    <row r="157" spans="1:15" ht="15.75" customHeight="1">
      <c r="A157" s="34">
        <v>156</v>
      </c>
      <c r="B157" s="34">
        <f>VLOOKUP(E157,'[1]CM Liga'!$A:$B,2,FALSE)</f>
        <v>277</v>
      </c>
      <c r="C157" s="35" t="str">
        <f>VLOOKUP(E157,'[1]CM Liga'!$A:$C,3,FALSE)</f>
        <v>Bjelovar</v>
      </c>
      <c r="D157" s="26" t="s">
        <v>2665</v>
      </c>
      <c r="E157" s="35" t="s">
        <v>352</v>
      </c>
      <c r="F157" s="35" t="str">
        <f>VLOOKUP(E157,'[1]CM Liga'!$A:$D,4,FALSE)</f>
        <v>Bjelovar</v>
      </c>
      <c r="G157" s="26">
        <v>7</v>
      </c>
      <c r="H157" s="36" t="s">
        <v>13</v>
      </c>
      <c r="I157" s="37">
        <v>180</v>
      </c>
      <c r="J157" s="38">
        <v>4</v>
      </c>
      <c r="K157" s="39" t="s">
        <v>343</v>
      </c>
      <c r="L157" s="40" t="s">
        <v>334</v>
      </c>
      <c r="M157" s="26" t="s">
        <v>340</v>
      </c>
      <c r="N157" s="26"/>
      <c r="O157" s="35" t="str">
        <f t="shared" si="2"/>
        <v>DA</v>
      </c>
    </row>
    <row r="158" spans="1:15" ht="15.75" customHeight="1">
      <c r="A158" s="34">
        <v>157</v>
      </c>
      <c r="B158" s="34">
        <f>VLOOKUP(E158,'[1]CM Liga'!$A:$B,2,FALSE)</f>
        <v>277</v>
      </c>
      <c r="C158" s="35" t="str">
        <f>VLOOKUP(E158,'[1]CM Liga'!$A:$C,3,FALSE)</f>
        <v>Bjelovar</v>
      </c>
      <c r="D158" s="26" t="s">
        <v>2666</v>
      </c>
      <c r="E158" s="35" t="s">
        <v>352</v>
      </c>
      <c r="F158" s="35" t="str">
        <f>VLOOKUP(E158,'[1]CM Liga'!$A:$D,4,FALSE)</f>
        <v>Bjelovar</v>
      </c>
      <c r="G158" s="26">
        <v>8</v>
      </c>
      <c r="H158" s="36" t="s">
        <v>13</v>
      </c>
      <c r="I158" s="37">
        <v>180</v>
      </c>
      <c r="J158" s="38">
        <v>8</v>
      </c>
      <c r="K158" s="39" t="s">
        <v>344</v>
      </c>
      <c r="L158" s="40" t="s">
        <v>334</v>
      </c>
      <c r="M158" s="26" t="s">
        <v>340</v>
      </c>
      <c r="N158" s="26"/>
      <c r="O158" s="35" t="str">
        <f t="shared" si="2"/>
        <v>DA</v>
      </c>
    </row>
    <row r="159" spans="1:15" ht="15.75" customHeight="1">
      <c r="A159" s="34">
        <v>158</v>
      </c>
      <c r="B159" s="34">
        <f>VLOOKUP(E159,'[1]CM Liga'!$A:$B,2,FALSE)</f>
        <v>277</v>
      </c>
      <c r="C159" s="35" t="str">
        <f>VLOOKUP(E159,'[1]CM Liga'!$A:$C,3,FALSE)</f>
        <v>Bjelovar</v>
      </c>
      <c r="D159" s="26" t="s">
        <v>2667</v>
      </c>
      <c r="E159" s="35" t="s">
        <v>352</v>
      </c>
      <c r="F159" s="35" t="str">
        <f>VLOOKUP(E159,'[1]CM Liga'!$A:$D,4,FALSE)</f>
        <v>Bjelovar</v>
      </c>
      <c r="G159" s="26">
        <v>9</v>
      </c>
      <c r="H159" s="36" t="s">
        <v>13</v>
      </c>
      <c r="I159" s="37">
        <v>180</v>
      </c>
      <c r="J159" s="38">
        <v>7</v>
      </c>
      <c r="K159" s="39" t="s">
        <v>345</v>
      </c>
      <c r="L159" s="40" t="s">
        <v>334</v>
      </c>
      <c r="M159" s="26" t="s">
        <v>340</v>
      </c>
      <c r="N159" s="26"/>
      <c r="O159" s="35" t="str">
        <f t="shared" si="2"/>
        <v>DA</v>
      </c>
    </row>
    <row r="160" spans="1:15" ht="15.75" customHeight="1">
      <c r="A160" s="34">
        <v>159</v>
      </c>
      <c r="B160" s="34">
        <f>VLOOKUP(E160,'[1]CM Liga'!$A:$B,2,FALSE)</f>
        <v>277</v>
      </c>
      <c r="C160" s="35" t="str">
        <f>VLOOKUP(E160,'[1]CM Liga'!$A:$C,3,FALSE)</f>
        <v>Bjelovar</v>
      </c>
      <c r="D160" s="26" t="s">
        <v>2668</v>
      </c>
      <c r="E160" s="35" t="s">
        <v>352</v>
      </c>
      <c r="F160" s="35" t="str">
        <f>VLOOKUP(E160,'[1]CM Liga'!$A:$D,4,FALSE)</f>
        <v>Bjelovar</v>
      </c>
      <c r="G160" s="26">
        <v>10</v>
      </c>
      <c r="H160" s="36" t="s">
        <v>36</v>
      </c>
      <c r="I160" s="37">
        <v>270</v>
      </c>
      <c r="J160" s="38">
        <v>8</v>
      </c>
      <c r="K160" s="39" t="s">
        <v>346</v>
      </c>
      <c r="L160" s="40" t="s">
        <v>347</v>
      </c>
      <c r="M160" s="26" t="s">
        <v>340</v>
      </c>
      <c r="N160" s="26"/>
      <c r="O160" s="35" t="str">
        <f t="shared" si="2"/>
        <v>DA</v>
      </c>
    </row>
    <row r="161" spans="1:15" ht="15.75" customHeight="1">
      <c r="A161" s="34">
        <v>160</v>
      </c>
      <c r="B161" s="34">
        <f>VLOOKUP(E161,'[1]CM Liga'!$A:$B,2,FALSE)</f>
        <v>277</v>
      </c>
      <c r="C161" s="35" t="str">
        <f>VLOOKUP(E161,'[1]CM Liga'!$A:$C,3,FALSE)</f>
        <v>Bjelovar</v>
      </c>
      <c r="D161" s="26" t="s">
        <v>2669</v>
      </c>
      <c r="E161" s="35" t="s">
        <v>352</v>
      </c>
      <c r="F161" s="35" t="str">
        <f>VLOOKUP(E161,'[1]CM Liga'!$A:$D,4,FALSE)</f>
        <v>Bjelovar</v>
      </c>
      <c r="G161" s="26">
        <v>11</v>
      </c>
      <c r="H161" s="36" t="s">
        <v>36</v>
      </c>
      <c r="I161" s="37">
        <v>150</v>
      </c>
      <c r="J161" s="38">
        <v>8</v>
      </c>
      <c r="K161" s="39" t="s">
        <v>348</v>
      </c>
      <c r="L161" s="40" t="s">
        <v>347</v>
      </c>
      <c r="M161" s="26" t="s">
        <v>349</v>
      </c>
      <c r="N161" s="26"/>
      <c r="O161" s="35" t="str">
        <f t="shared" si="2"/>
        <v>DA</v>
      </c>
    </row>
    <row r="162" spans="1:15" ht="15.75" customHeight="1">
      <c r="A162" s="34">
        <v>161</v>
      </c>
      <c r="B162" s="34">
        <f>VLOOKUP(E162,'[1]CM Liga'!$A:$B,2,FALSE)</f>
        <v>277</v>
      </c>
      <c r="C162" s="35" t="str">
        <f>VLOOKUP(E162,'[1]CM Liga'!$A:$C,3,FALSE)</f>
        <v>Bjelovar</v>
      </c>
      <c r="D162" s="26" t="s">
        <v>2670</v>
      </c>
      <c r="E162" s="35" t="s">
        <v>352</v>
      </c>
      <c r="F162" s="35" t="str">
        <f>VLOOKUP(E162,'[1]CM Liga'!$A:$D,4,FALSE)</f>
        <v>Bjelovar</v>
      </c>
      <c r="G162" s="26">
        <v>12</v>
      </c>
      <c r="H162" s="36" t="s">
        <v>36</v>
      </c>
      <c r="I162" s="37">
        <v>250</v>
      </c>
      <c r="J162" s="38">
        <v>6</v>
      </c>
      <c r="K162" s="39" t="s">
        <v>350</v>
      </c>
      <c r="L162" s="40" t="s">
        <v>347</v>
      </c>
      <c r="M162" s="26" t="s">
        <v>335</v>
      </c>
      <c r="N162" s="26"/>
      <c r="O162" s="35" t="str">
        <f t="shared" si="2"/>
        <v>DA</v>
      </c>
    </row>
    <row r="163" spans="1:15" ht="15.75" customHeight="1">
      <c r="A163" s="34">
        <v>162</v>
      </c>
      <c r="B163" s="34">
        <f>VLOOKUP(E163,'[1]CM Liga'!$A:$B,2,FALSE)</f>
        <v>277</v>
      </c>
      <c r="C163" s="35" t="str">
        <f>VLOOKUP(E163,'[1]CM Liga'!$A:$C,3,FALSE)</f>
        <v>Bjelovar</v>
      </c>
      <c r="D163" s="26" t="s">
        <v>2671</v>
      </c>
      <c r="E163" s="35" t="s">
        <v>352</v>
      </c>
      <c r="F163" s="35" t="str">
        <f>VLOOKUP(E163,'[1]CM Liga'!$A:$D,4,FALSE)</f>
        <v>Bjelovar</v>
      </c>
      <c r="G163" s="26">
        <v>13</v>
      </c>
      <c r="H163" s="36" t="s">
        <v>36</v>
      </c>
      <c r="I163" s="37">
        <v>250</v>
      </c>
      <c r="J163" s="38">
        <v>7</v>
      </c>
      <c r="K163" s="39" t="s">
        <v>351</v>
      </c>
      <c r="L163" s="40" t="s">
        <v>347</v>
      </c>
      <c r="M163" s="26" t="s">
        <v>340</v>
      </c>
      <c r="N163" s="26"/>
      <c r="O163" s="35" t="str">
        <f t="shared" si="2"/>
        <v>DA</v>
      </c>
    </row>
    <row r="164" spans="1:15" ht="15.75" customHeight="1">
      <c r="A164" s="34">
        <v>163</v>
      </c>
      <c r="B164" s="34">
        <f>VLOOKUP(E164,'[1]CM Liga'!$A:$B,2,FALSE)</f>
        <v>238</v>
      </c>
      <c r="C164" s="35" t="str">
        <f>VLOOKUP(E164,'[1]CM Liga'!$A:$C,3,FALSE)</f>
        <v>Vukovar</v>
      </c>
      <c r="D164" s="26" t="s">
        <v>353</v>
      </c>
      <c r="E164" s="35" t="s">
        <v>368</v>
      </c>
      <c r="F164" s="35" t="str">
        <f>VLOOKUP(E164,'[1]CM Liga'!$A:$D,4,FALSE)</f>
        <v>Tovarnik</v>
      </c>
      <c r="G164" s="26">
        <v>1</v>
      </c>
      <c r="H164" s="36" t="s">
        <v>36</v>
      </c>
      <c r="I164" s="37">
        <v>240</v>
      </c>
      <c r="J164" s="38">
        <v>10</v>
      </c>
      <c r="K164" s="39" t="s">
        <v>354</v>
      </c>
      <c r="L164" s="40" t="s">
        <v>355</v>
      </c>
      <c r="M164" s="26" t="s">
        <v>16</v>
      </c>
      <c r="N164" s="26"/>
      <c r="O164" s="35" t="str">
        <f t="shared" si="2"/>
        <v>DA</v>
      </c>
    </row>
    <row r="165" spans="1:15" ht="15.75" customHeight="1">
      <c r="A165" s="34">
        <v>164</v>
      </c>
      <c r="B165" s="34">
        <f>VLOOKUP(E165,'[1]CM Liga'!$A:$B,2,FALSE)</f>
        <v>238</v>
      </c>
      <c r="C165" s="35" t="str">
        <f>VLOOKUP(E165,'[1]CM Liga'!$A:$C,3,FALSE)</f>
        <v>Vukovar</v>
      </c>
      <c r="D165" s="26" t="s">
        <v>356</v>
      </c>
      <c r="E165" s="35" t="s">
        <v>368</v>
      </c>
      <c r="F165" s="35" t="str">
        <f>VLOOKUP(E165,'[1]CM Liga'!$A:$D,4,FALSE)</f>
        <v>Tovarnik</v>
      </c>
      <c r="G165" s="26">
        <v>2</v>
      </c>
      <c r="H165" s="36" t="s">
        <v>36</v>
      </c>
      <c r="I165" s="37">
        <v>230</v>
      </c>
      <c r="J165" s="38">
        <v>11</v>
      </c>
      <c r="K165" s="39" t="s">
        <v>357</v>
      </c>
      <c r="L165" s="40" t="s">
        <v>355</v>
      </c>
      <c r="M165" s="26" t="s">
        <v>16</v>
      </c>
      <c r="N165" s="26"/>
      <c r="O165" s="35" t="str">
        <f t="shared" si="2"/>
        <v>DA</v>
      </c>
    </row>
    <row r="166" spans="1:15" ht="15.75" customHeight="1">
      <c r="A166" s="34">
        <v>165</v>
      </c>
      <c r="B166" s="34">
        <f>VLOOKUP(E166,'[1]CM Liga'!$A:$B,2,FALSE)</f>
        <v>238</v>
      </c>
      <c r="C166" s="35" t="str">
        <f>VLOOKUP(E166,'[1]CM Liga'!$A:$C,3,FALSE)</f>
        <v>Vukovar</v>
      </c>
      <c r="D166" s="26" t="s">
        <v>358</v>
      </c>
      <c r="E166" s="35" t="s">
        <v>368</v>
      </c>
      <c r="F166" s="35" t="str">
        <f>VLOOKUP(E166,'[1]CM Liga'!$A:$D,4,FALSE)</f>
        <v>Tovarnik</v>
      </c>
      <c r="G166" s="26">
        <v>3</v>
      </c>
      <c r="H166" s="36" t="s">
        <v>36</v>
      </c>
      <c r="I166" s="37">
        <v>230</v>
      </c>
      <c r="J166" s="38">
        <v>11</v>
      </c>
      <c r="K166" s="39" t="s">
        <v>359</v>
      </c>
      <c r="L166" s="40" t="s">
        <v>355</v>
      </c>
      <c r="M166" s="26" t="s">
        <v>16</v>
      </c>
      <c r="N166" s="26"/>
      <c r="O166" s="35" t="str">
        <f t="shared" si="2"/>
        <v>DA</v>
      </c>
    </row>
    <row r="167" spans="1:15" ht="15.75" customHeight="1">
      <c r="A167" s="34">
        <v>166</v>
      </c>
      <c r="B167" s="34">
        <f>VLOOKUP(E167,'[1]CM Liga'!$A:$B,2,FALSE)</f>
        <v>238</v>
      </c>
      <c r="C167" s="35" t="str">
        <f>VLOOKUP(E167,'[1]CM Liga'!$A:$C,3,FALSE)</f>
        <v>Vukovar</v>
      </c>
      <c r="D167" s="26" t="s">
        <v>360</v>
      </c>
      <c r="E167" s="35" t="s">
        <v>368</v>
      </c>
      <c r="F167" s="35" t="str">
        <f>VLOOKUP(E167,'[1]CM Liga'!$A:$D,4,FALSE)</f>
        <v>Tovarnik</v>
      </c>
      <c r="G167" s="26">
        <v>4</v>
      </c>
      <c r="H167" s="36" t="s">
        <v>36</v>
      </c>
      <c r="I167" s="37">
        <v>330</v>
      </c>
      <c r="J167" s="38">
        <v>16</v>
      </c>
      <c r="K167" s="39" t="s">
        <v>361</v>
      </c>
      <c r="L167" s="40" t="s">
        <v>355</v>
      </c>
      <c r="M167" s="26" t="s">
        <v>16</v>
      </c>
      <c r="N167" s="26"/>
      <c r="O167" s="35" t="str">
        <f t="shared" si="2"/>
        <v>DA</v>
      </c>
    </row>
    <row r="168" spans="1:15" ht="15.75" customHeight="1">
      <c r="A168" s="34">
        <v>167</v>
      </c>
      <c r="B168" s="34">
        <f>VLOOKUP(E168,'[1]CM Liga'!$A:$B,2,FALSE)</f>
        <v>238</v>
      </c>
      <c r="C168" s="35" t="str">
        <f>VLOOKUP(E168,'[1]CM Liga'!$A:$C,3,FALSE)</f>
        <v>Vukovar</v>
      </c>
      <c r="D168" s="26" t="s">
        <v>362</v>
      </c>
      <c r="E168" s="35" t="s">
        <v>368</v>
      </c>
      <c r="F168" s="35" t="str">
        <f>VLOOKUP(E168,'[1]CM Liga'!$A:$D,4,FALSE)</f>
        <v>Tovarnik</v>
      </c>
      <c r="G168" s="26">
        <v>5</v>
      </c>
      <c r="H168" s="36" t="s">
        <v>36</v>
      </c>
      <c r="I168" s="37">
        <v>330</v>
      </c>
      <c r="J168" s="38">
        <v>16</v>
      </c>
      <c r="K168" s="39" t="s">
        <v>363</v>
      </c>
      <c r="L168" s="40" t="s">
        <v>355</v>
      </c>
      <c r="M168" s="26" t="s">
        <v>16</v>
      </c>
      <c r="N168" s="26"/>
      <c r="O168" s="35" t="str">
        <f t="shared" si="2"/>
        <v>DA</v>
      </c>
    </row>
    <row r="169" spans="1:15" ht="15.75" customHeight="1">
      <c r="A169" s="34">
        <v>168</v>
      </c>
      <c r="B169" s="34">
        <f>VLOOKUP(E169,'[1]CM Liga'!$A:$B,2,FALSE)</f>
        <v>238</v>
      </c>
      <c r="C169" s="35" t="str">
        <f>VLOOKUP(E169,'[1]CM Liga'!$A:$C,3,FALSE)</f>
        <v>Vukovar</v>
      </c>
      <c r="D169" s="26" t="s">
        <v>364</v>
      </c>
      <c r="E169" s="35" t="s">
        <v>368</v>
      </c>
      <c r="F169" s="35" t="str">
        <f>VLOOKUP(E169,'[1]CM Liga'!$A:$D,4,FALSE)</f>
        <v>Tovarnik</v>
      </c>
      <c r="G169" s="26">
        <v>6</v>
      </c>
      <c r="H169" s="36" t="s">
        <v>36</v>
      </c>
      <c r="I169" s="37">
        <v>330</v>
      </c>
      <c r="J169" s="38">
        <v>16</v>
      </c>
      <c r="K169" s="39" t="s">
        <v>365</v>
      </c>
      <c r="L169" s="40" t="s">
        <v>355</v>
      </c>
      <c r="M169" s="26" t="s">
        <v>16</v>
      </c>
      <c r="N169" s="26"/>
      <c r="O169" s="35" t="str">
        <f t="shared" si="2"/>
        <v>DA</v>
      </c>
    </row>
    <row r="170" spans="1:15" ht="15.75" customHeight="1">
      <c r="A170" s="34">
        <v>169</v>
      </c>
      <c r="B170" s="34">
        <f>VLOOKUP(E170,'[1]CM Liga'!$A:$B,2,FALSE)</f>
        <v>238</v>
      </c>
      <c r="C170" s="35" t="str">
        <f>VLOOKUP(E170,'[1]CM Liga'!$A:$C,3,FALSE)</f>
        <v>Vukovar</v>
      </c>
      <c r="D170" s="26" t="s">
        <v>366</v>
      </c>
      <c r="E170" s="35" t="s">
        <v>368</v>
      </c>
      <c r="F170" s="35" t="str">
        <f>VLOOKUP(E170,'[1]CM Liga'!$A:$D,4,FALSE)</f>
        <v>Tovarnik</v>
      </c>
      <c r="G170" s="26">
        <v>7</v>
      </c>
      <c r="H170" s="36" t="s">
        <v>36</v>
      </c>
      <c r="I170" s="37">
        <v>330</v>
      </c>
      <c r="J170" s="38">
        <v>16</v>
      </c>
      <c r="K170" s="39" t="s">
        <v>367</v>
      </c>
      <c r="L170" s="40" t="s">
        <v>355</v>
      </c>
      <c r="M170" s="26" t="s">
        <v>16</v>
      </c>
      <c r="N170" s="26"/>
      <c r="O170" s="35" t="str">
        <f t="shared" si="2"/>
        <v>DA</v>
      </c>
    </row>
    <row r="171" spans="1:15" ht="15.75" customHeight="1">
      <c r="A171" s="34">
        <v>170</v>
      </c>
      <c r="B171" s="34">
        <f>VLOOKUP(E171,'[1]CM Liga'!$A:$B,2,FALSE)</f>
        <v>255</v>
      </c>
      <c r="C171" s="35" t="str">
        <f>VLOOKUP(E171,'[1]CM Liga'!$A:$C,3,FALSE)</f>
        <v>Osijek</v>
      </c>
      <c r="D171" s="26" t="s">
        <v>369</v>
      </c>
      <c r="E171" s="35" t="s">
        <v>380</v>
      </c>
      <c r="F171" s="35" t="str">
        <f>VLOOKUP(E171,'[1]CM Liga'!$A:$D,4,FALSE)</f>
        <v>Osijek</v>
      </c>
      <c r="G171" s="26">
        <v>1</v>
      </c>
      <c r="H171" s="36" t="s">
        <v>13</v>
      </c>
      <c r="I171" s="37">
        <v>190</v>
      </c>
      <c r="J171" s="38">
        <v>7.2</v>
      </c>
      <c r="K171" s="39" t="s">
        <v>370</v>
      </c>
      <c r="L171" s="40" t="s">
        <v>371</v>
      </c>
      <c r="M171" s="26" t="s">
        <v>16</v>
      </c>
      <c r="N171" s="26"/>
      <c r="O171" s="35" t="str">
        <f t="shared" si="2"/>
        <v>DA</v>
      </c>
    </row>
    <row r="172" spans="1:15" ht="15.75" customHeight="1">
      <c r="A172" s="34">
        <v>171</v>
      </c>
      <c r="B172" s="34">
        <f>VLOOKUP(E172,'[1]CM Liga'!$A:$B,2,FALSE)</f>
        <v>255</v>
      </c>
      <c r="C172" s="35" t="str">
        <f>VLOOKUP(E172,'[1]CM Liga'!$A:$C,3,FALSE)</f>
        <v>Osijek</v>
      </c>
      <c r="D172" s="26" t="s">
        <v>372</v>
      </c>
      <c r="E172" s="35" t="s">
        <v>380</v>
      </c>
      <c r="F172" s="35" t="str">
        <f>VLOOKUP(E172,'[1]CM Liga'!$A:$D,4,FALSE)</f>
        <v>Osijek</v>
      </c>
      <c r="G172" s="26">
        <v>2</v>
      </c>
      <c r="H172" s="36" t="s">
        <v>13</v>
      </c>
      <c r="I172" s="37">
        <v>190</v>
      </c>
      <c r="J172" s="38">
        <v>7.3</v>
      </c>
      <c r="K172" s="39" t="s">
        <v>373</v>
      </c>
      <c r="L172" s="40" t="s">
        <v>371</v>
      </c>
      <c r="M172" s="26" t="s">
        <v>16</v>
      </c>
      <c r="N172" s="26"/>
      <c r="O172" s="35" t="str">
        <f t="shared" si="2"/>
        <v>DA</v>
      </c>
    </row>
    <row r="173" spans="1:15" ht="15.75" customHeight="1">
      <c r="A173" s="34">
        <v>172</v>
      </c>
      <c r="B173" s="34">
        <f>VLOOKUP(E173,'[1]CM Liga'!$A:$B,2,FALSE)</f>
        <v>255</v>
      </c>
      <c r="C173" s="35" t="str">
        <f>VLOOKUP(E173,'[1]CM Liga'!$A:$C,3,FALSE)</f>
        <v>Osijek</v>
      </c>
      <c r="D173" s="26" t="s">
        <v>374</v>
      </c>
      <c r="E173" s="35" t="s">
        <v>380</v>
      </c>
      <c r="F173" s="35" t="str">
        <f>VLOOKUP(E173,'[1]CM Liga'!$A:$D,4,FALSE)</f>
        <v>Osijek</v>
      </c>
      <c r="G173" s="26">
        <v>3</v>
      </c>
      <c r="H173" s="36" t="s">
        <v>13</v>
      </c>
      <c r="I173" s="37">
        <v>190</v>
      </c>
      <c r="J173" s="38">
        <v>10</v>
      </c>
      <c r="K173" s="39" t="s">
        <v>375</v>
      </c>
      <c r="L173" s="40" t="s">
        <v>371</v>
      </c>
      <c r="M173" s="26" t="s">
        <v>16</v>
      </c>
      <c r="N173" s="26"/>
      <c r="O173" s="35" t="str">
        <f t="shared" si="2"/>
        <v>DA</v>
      </c>
    </row>
    <row r="174" spans="1:15" ht="15.75" customHeight="1">
      <c r="A174" s="34">
        <v>173</v>
      </c>
      <c r="B174" s="34">
        <f>VLOOKUP(E174,'[1]CM Liga'!$A:$B,2,FALSE)</f>
        <v>255</v>
      </c>
      <c r="C174" s="35" t="str">
        <f>VLOOKUP(E174,'[1]CM Liga'!$A:$C,3,FALSE)</f>
        <v>Osijek</v>
      </c>
      <c r="D174" s="26" t="s">
        <v>376</v>
      </c>
      <c r="E174" s="35" t="s">
        <v>380</v>
      </c>
      <c r="F174" s="35" t="str">
        <f>VLOOKUP(E174,'[1]CM Liga'!$A:$D,4,FALSE)</f>
        <v>Osijek</v>
      </c>
      <c r="G174" s="26">
        <v>4</v>
      </c>
      <c r="H174" s="36" t="s">
        <v>36</v>
      </c>
      <c r="I174" s="37">
        <v>290</v>
      </c>
      <c r="J174" s="38">
        <v>13.7</v>
      </c>
      <c r="K174" s="39" t="s">
        <v>377</v>
      </c>
      <c r="L174" s="40" t="s">
        <v>371</v>
      </c>
      <c r="M174" s="26" t="s">
        <v>16</v>
      </c>
      <c r="N174" s="26"/>
      <c r="O174" s="35" t="str">
        <f t="shared" si="2"/>
        <v>DA</v>
      </c>
    </row>
    <row r="175" spans="1:15" ht="15.75" customHeight="1">
      <c r="A175" s="34">
        <v>174</v>
      </c>
      <c r="B175" s="34">
        <f>VLOOKUP(E175,'[1]CM Liga'!$A:$B,2,FALSE)</f>
        <v>255</v>
      </c>
      <c r="C175" s="35" t="str">
        <f>VLOOKUP(E175,'[1]CM Liga'!$A:$C,3,FALSE)</f>
        <v>Osijek</v>
      </c>
      <c r="D175" s="26" t="s">
        <v>378</v>
      </c>
      <c r="E175" s="35" t="s">
        <v>380</v>
      </c>
      <c r="F175" s="35" t="str">
        <f>VLOOKUP(E175,'[1]CM Liga'!$A:$D,4,FALSE)</f>
        <v>Osijek</v>
      </c>
      <c r="G175" s="26">
        <v>5</v>
      </c>
      <c r="H175" s="36" t="s">
        <v>36</v>
      </c>
      <c r="I175" s="37">
        <v>280</v>
      </c>
      <c r="J175" s="38">
        <v>11</v>
      </c>
      <c r="K175" s="39" t="s">
        <v>379</v>
      </c>
      <c r="L175" s="40" t="s">
        <v>371</v>
      </c>
      <c r="M175" s="26" t="s">
        <v>16</v>
      </c>
      <c r="N175" s="26"/>
      <c r="O175" s="35" t="str">
        <f t="shared" si="2"/>
        <v>DA</v>
      </c>
    </row>
    <row r="176" spans="1:15" ht="15.75" customHeight="1">
      <c r="A176" s="34">
        <v>175</v>
      </c>
      <c r="B176" s="34">
        <f>VLOOKUP(E176,'[1]CM Liga'!$A:$B,2,FALSE)</f>
        <v>258</v>
      </c>
      <c r="C176" s="35" t="str">
        <f>VLOOKUP(E176,'[1]CM Liga'!$A:$C,3,FALSE)</f>
        <v>Zagreb 2</v>
      </c>
      <c r="D176" s="26" t="s">
        <v>381</v>
      </c>
      <c r="E176" s="53" t="s">
        <v>3028</v>
      </c>
      <c r="F176" s="35" t="str">
        <f>VLOOKUP(E176,'[1]CM Liga'!$A:$D,4,FALSE)</f>
        <v>Zagreb</v>
      </c>
      <c r="G176" s="26">
        <v>1</v>
      </c>
      <c r="H176" s="36" t="s">
        <v>36</v>
      </c>
      <c r="I176" s="37">
        <v>340</v>
      </c>
      <c r="J176" s="38">
        <v>4.5</v>
      </c>
      <c r="K176" s="39" t="s">
        <v>382</v>
      </c>
      <c r="L176" s="40" t="s">
        <v>383</v>
      </c>
      <c r="M176" s="26" t="s">
        <v>16</v>
      </c>
      <c r="N176" s="26"/>
      <c r="O176" s="35" t="str">
        <f t="shared" si="2"/>
        <v>DA</v>
      </c>
    </row>
    <row r="177" spans="1:15" ht="15.75" customHeight="1">
      <c r="A177" s="34">
        <v>176</v>
      </c>
      <c r="B177" s="34">
        <f>VLOOKUP(E177,'[1]CM Liga'!$A:$B,2,FALSE)</f>
        <v>258</v>
      </c>
      <c r="C177" s="35" t="str">
        <f>VLOOKUP(E177,'[1]CM Liga'!$A:$C,3,FALSE)</f>
        <v>Zagreb 2</v>
      </c>
      <c r="D177" s="26" t="s">
        <v>384</v>
      </c>
      <c r="E177" s="53" t="s">
        <v>3028</v>
      </c>
      <c r="F177" s="35" t="str">
        <f>VLOOKUP(E177,'[1]CM Liga'!$A:$D,4,FALSE)</f>
        <v>Zagreb</v>
      </c>
      <c r="G177" s="26">
        <v>2</v>
      </c>
      <c r="H177" s="36" t="s">
        <v>36</v>
      </c>
      <c r="I177" s="37">
        <v>335</v>
      </c>
      <c r="J177" s="38">
        <v>10.8</v>
      </c>
      <c r="K177" s="39" t="s">
        <v>385</v>
      </c>
      <c r="L177" s="40" t="s">
        <v>383</v>
      </c>
      <c r="M177" s="26" t="s">
        <v>16</v>
      </c>
      <c r="N177" s="26"/>
      <c r="O177" s="35" t="str">
        <f t="shared" si="2"/>
        <v>DA</v>
      </c>
    </row>
    <row r="178" spans="1:15" ht="15.75" customHeight="1">
      <c r="A178" s="34">
        <v>177</v>
      </c>
      <c r="B178" s="34">
        <f>VLOOKUP(E178,'[1]CM Liga'!$A:$B,2,FALSE)</f>
        <v>258</v>
      </c>
      <c r="C178" s="35" t="str">
        <f>VLOOKUP(E178,'[1]CM Liga'!$A:$C,3,FALSE)</f>
        <v>Zagreb 2</v>
      </c>
      <c r="D178" s="26" t="s">
        <v>386</v>
      </c>
      <c r="E178" s="53" t="s">
        <v>3028</v>
      </c>
      <c r="F178" s="35" t="str">
        <f>VLOOKUP(E178,'[1]CM Liga'!$A:$D,4,FALSE)</f>
        <v>Zagreb</v>
      </c>
      <c r="G178" s="26">
        <v>3</v>
      </c>
      <c r="H178" s="36" t="s">
        <v>36</v>
      </c>
      <c r="I178" s="37">
        <v>335</v>
      </c>
      <c r="J178" s="38">
        <v>11.2</v>
      </c>
      <c r="K178" s="39" t="s">
        <v>387</v>
      </c>
      <c r="L178" s="40" t="s">
        <v>383</v>
      </c>
      <c r="M178" s="26" t="s">
        <v>16</v>
      </c>
      <c r="N178" s="26"/>
      <c r="O178" s="35" t="str">
        <f t="shared" si="2"/>
        <v>DA</v>
      </c>
    </row>
    <row r="179" spans="1:15" ht="15.75" customHeight="1">
      <c r="A179" s="34">
        <v>178</v>
      </c>
      <c r="B179" s="34">
        <f>VLOOKUP(E179,'[1]CM Liga'!$A:$B,2,FALSE)</f>
        <v>258</v>
      </c>
      <c r="C179" s="35" t="str">
        <f>VLOOKUP(E179,'[1]CM Liga'!$A:$C,3,FALSE)</f>
        <v>Zagreb 2</v>
      </c>
      <c r="D179" s="26" t="s">
        <v>388</v>
      </c>
      <c r="E179" s="53" t="s">
        <v>3028</v>
      </c>
      <c r="F179" s="35" t="str">
        <f>VLOOKUP(E179,'[1]CM Liga'!$A:$D,4,FALSE)</f>
        <v>Zagreb</v>
      </c>
      <c r="G179" s="26">
        <v>4</v>
      </c>
      <c r="H179" s="36" t="s">
        <v>36</v>
      </c>
      <c r="I179" s="37">
        <v>320</v>
      </c>
      <c r="J179" s="38">
        <v>7.6</v>
      </c>
      <c r="K179" s="39" t="s">
        <v>389</v>
      </c>
      <c r="L179" s="40" t="s">
        <v>383</v>
      </c>
      <c r="M179" s="26" t="s">
        <v>16</v>
      </c>
      <c r="N179" s="26"/>
      <c r="O179" s="35" t="str">
        <f t="shared" si="2"/>
        <v>DA</v>
      </c>
    </row>
    <row r="180" spans="1:15" ht="15.75" customHeight="1">
      <c r="A180" s="34">
        <v>179</v>
      </c>
      <c r="B180" s="34">
        <f>VLOOKUP(E180,'[1]CM Liga'!$A:$B,2,FALSE)</f>
        <v>258</v>
      </c>
      <c r="C180" s="35" t="str">
        <f>VLOOKUP(E180,'[1]CM Liga'!$A:$C,3,FALSE)</f>
        <v>Zagreb 2</v>
      </c>
      <c r="D180" s="26" t="s">
        <v>390</v>
      </c>
      <c r="E180" s="53" t="s">
        <v>3028</v>
      </c>
      <c r="F180" s="35" t="str">
        <f>VLOOKUP(E180,'[1]CM Liga'!$A:$D,4,FALSE)</f>
        <v>Zagreb</v>
      </c>
      <c r="G180" s="26">
        <v>5</v>
      </c>
      <c r="H180" s="36" t="s">
        <v>36</v>
      </c>
      <c r="I180" s="37">
        <v>320</v>
      </c>
      <c r="J180" s="38">
        <v>10.9</v>
      </c>
      <c r="K180" s="39" t="s">
        <v>391</v>
      </c>
      <c r="L180" s="40" t="s">
        <v>383</v>
      </c>
      <c r="M180" s="26" t="s">
        <v>16</v>
      </c>
      <c r="N180" s="26"/>
      <c r="O180" s="35" t="str">
        <f t="shared" si="2"/>
        <v>DA</v>
      </c>
    </row>
    <row r="181" spans="1:15" ht="15.75" customHeight="1">
      <c r="A181" s="34">
        <v>180</v>
      </c>
      <c r="B181" s="34">
        <f>VLOOKUP(E181,'[1]CM Liga'!$A:$B,2,FALSE)</f>
        <v>258</v>
      </c>
      <c r="C181" s="35" t="str">
        <f>VLOOKUP(E181,'[1]CM Liga'!$A:$C,3,FALSE)</f>
        <v>Zagreb 2</v>
      </c>
      <c r="D181" s="26" t="s">
        <v>392</v>
      </c>
      <c r="E181" s="53" t="s">
        <v>3028</v>
      </c>
      <c r="F181" s="35" t="str">
        <f>VLOOKUP(E181,'[1]CM Liga'!$A:$D,4,FALSE)</f>
        <v>Zagreb</v>
      </c>
      <c r="G181" s="26">
        <v>6</v>
      </c>
      <c r="H181" s="36" t="s">
        <v>36</v>
      </c>
      <c r="I181" s="37">
        <v>200</v>
      </c>
      <c r="J181" s="38">
        <v>6.3</v>
      </c>
      <c r="K181" s="39" t="s">
        <v>393</v>
      </c>
      <c r="L181" s="40" t="s">
        <v>383</v>
      </c>
      <c r="M181" s="26" t="s">
        <v>16</v>
      </c>
      <c r="N181" s="26"/>
      <c r="O181" s="35" t="str">
        <f t="shared" si="2"/>
        <v>DA</v>
      </c>
    </row>
    <row r="182" spans="1:15" ht="15.75" customHeight="1">
      <c r="A182" s="34">
        <v>181</v>
      </c>
      <c r="B182" s="34">
        <f>VLOOKUP(E182,'[1]CM Liga'!$A:$B,2,FALSE)</f>
        <v>258</v>
      </c>
      <c r="C182" s="35" t="str">
        <f>VLOOKUP(E182,'[1]CM Liga'!$A:$C,3,FALSE)</f>
        <v>Zagreb 2</v>
      </c>
      <c r="D182" s="26" t="s">
        <v>394</v>
      </c>
      <c r="E182" s="53" t="s">
        <v>3028</v>
      </c>
      <c r="F182" s="35" t="str">
        <f>VLOOKUP(E182,'[1]CM Liga'!$A:$D,4,FALSE)</f>
        <v>Zagreb</v>
      </c>
      <c r="G182" s="26">
        <v>7</v>
      </c>
      <c r="H182" s="36" t="s">
        <v>36</v>
      </c>
      <c r="I182" s="37">
        <v>180</v>
      </c>
      <c r="J182" s="38">
        <v>5.9</v>
      </c>
      <c r="K182" s="39" t="s">
        <v>395</v>
      </c>
      <c r="L182" s="40" t="s">
        <v>383</v>
      </c>
      <c r="M182" s="26" t="s">
        <v>16</v>
      </c>
      <c r="N182" s="26"/>
      <c r="O182" s="35" t="str">
        <f t="shared" si="2"/>
        <v>DA</v>
      </c>
    </row>
    <row r="183" spans="1:15" ht="15.75" customHeight="1">
      <c r="A183" s="34">
        <v>182</v>
      </c>
      <c r="B183" s="34">
        <f>VLOOKUP(E183,'[1]CM Liga'!$A:$B,2,FALSE)</f>
        <v>258</v>
      </c>
      <c r="C183" s="35" t="str">
        <f>VLOOKUP(E183,'[1]CM Liga'!$A:$C,3,FALSE)</f>
        <v>Zagreb 2</v>
      </c>
      <c r="D183" s="26" t="s">
        <v>396</v>
      </c>
      <c r="E183" s="53" t="s">
        <v>3028</v>
      </c>
      <c r="F183" s="35" t="str">
        <f>VLOOKUP(E183,'[1]CM Liga'!$A:$D,4,FALSE)</f>
        <v>Zagreb</v>
      </c>
      <c r="G183" s="26">
        <v>8</v>
      </c>
      <c r="H183" s="36" t="s">
        <v>36</v>
      </c>
      <c r="I183" s="37">
        <v>170</v>
      </c>
      <c r="J183" s="38">
        <v>4.5</v>
      </c>
      <c r="K183" s="39" t="s">
        <v>397</v>
      </c>
      <c r="L183" s="40" t="s">
        <v>383</v>
      </c>
      <c r="M183" s="26" t="s">
        <v>16</v>
      </c>
      <c r="N183" s="26"/>
      <c r="O183" s="35" t="str">
        <f t="shared" si="2"/>
        <v>DA</v>
      </c>
    </row>
    <row r="184" spans="1:15" ht="15.75" customHeight="1">
      <c r="A184" s="34">
        <v>183</v>
      </c>
      <c r="B184" s="34">
        <f>VLOOKUP(E184,'[1]CM Liga'!$A:$B,2,FALSE)</f>
        <v>258</v>
      </c>
      <c r="C184" s="35" t="str">
        <f>VLOOKUP(E184,'[1]CM Liga'!$A:$C,3,FALSE)</f>
        <v>Zagreb 2</v>
      </c>
      <c r="D184" s="26" t="s">
        <v>398</v>
      </c>
      <c r="E184" s="53" t="s">
        <v>3028</v>
      </c>
      <c r="F184" s="35" t="str">
        <f>VLOOKUP(E184,'[1]CM Liga'!$A:$D,4,FALSE)</f>
        <v>Zagreb</v>
      </c>
      <c r="G184" s="26">
        <v>9</v>
      </c>
      <c r="H184" s="36" t="s">
        <v>36</v>
      </c>
      <c r="I184" s="37">
        <v>130</v>
      </c>
      <c r="J184" s="38">
        <v>11.7</v>
      </c>
      <c r="K184" s="39" t="s">
        <v>399</v>
      </c>
      <c r="L184" s="40" t="s">
        <v>383</v>
      </c>
      <c r="M184" s="26" t="s">
        <v>16</v>
      </c>
      <c r="N184" s="26"/>
      <c r="O184" s="35" t="str">
        <f t="shared" si="2"/>
        <v>DA</v>
      </c>
    </row>
    <row r="185" spans="1:15" ht="15.75" customHeight="1">
      <c r="A185" s="34">
        <v>184</v>
      </c>
      <c r="B185" s="34">
        <f>VLOOKUP(E185,'[1]CM Liga'!$A:$B,2,FALSE)</f>
        <v>144</v>
      </c>
      <c r="C185" s="35" t="str">
        <f>VLOOKUP(E185,'[1]CM Liga'!$A:$C,3,FALSE)</f>
        <v>Popovača</v>
      </c>
      <c r="D185" s="26" t="s">
        <v>400</v>
      </c>
      <c r="E185" s="35" t="s">
        <v>411</v>
      </c>
      <c r="F185" s="35" t="str">
        <f>VLOOKUP(E185,'[1]CM Liga'!$A:$D,4,FALSE)</f>
        <v>Pakrac</v>
      </c>
      <c r="G185" s="26">
        <v>1</v>
      </c>
      <c r="H185" s="36" t="s">
        <v>36</v>
      </c>
      <c r="I185" s="37">
        <v>140</v>
      </c>
      <c r="J185" s="38">
        <v>4</v>
      </c>
      <c r="K185" s="39" t="s">
        <v>401</v>
      </c>
      <c r="L185" s="40" t="s">
        <v>402</v>
      </c>
      <c r="M185" s="26" t="s">
        <v>16</v>
      </c>
      <c r="N185" s="26" t="s">
        <v>403</v>
      </c>
      <c r="O185" s="35" t="str">
        <f t="shared" si="2"/>
        <v>NE</v>
      </c>
    </row>
    <row r="186" spans="1:15" ht="15.75" customHeight="1">
      <c r="A186" s="34">
        <v>185</v>
      </c>
      <c r="B186" s="34">
        <f>VLOOKUP(E186,'[1]CM Liga'!$A:$B,2,FALSE)</f>
        <v>144</v>
      </c>
      <c r="C186" s="35" t="str">
        <f>VLOOKUP(E186,'[1]CM Liga'!$A:$C,3,FALSE)</f>
        <v>Popovača</v>
      </c>
      <c r="D186" s="26" t="s">
        <v>404</v>
      </c>
      <c r="E186" s="35" t="s">
        <v>411</v>
      </c>
      <c r="F186" s="35" t="str">
        <f>VLOOKUP(E186,'[1]CM Liga'!$A:$D,4,FALSE)</f>
        <v>Pakrac</v>
      </c>
      <c r="G186" s="26">
        <v>2</v>
      </c>
      <c r="H186" s="36" t="s">
        <v>36</v>
      </c>
      <c r="I186" s="37">
        <v>270</v>
      </c>
      <c r="J186" s="38">
        <v>5</v>
      </c>
      <c r="K186" s="39" t="s">
        <v>405</v>
      </c>
      <c r="L186" s="40" t="s">
        <v>406</v>
      </c>
      <c r="M186" s="26" t="s">
        <v>16</v>
      </c>
      <c r="N186" s="26" t="s">
        <v>403</v>
      </c>
      <c r="O186" s="35" t="str">
        <f t="shared" si="2"/>
        <v>NE</v>
      </c>
    </row>
    <row r="187" spans="1:15" ht="15.75" customHeight="1">
      <c r="A187" s="34">
        <v>186</v>
      </c>
      <c r="B187" s="34">
        <f>VLOOKUP(E187,'[1]CM Liga'!$A:$B,2,FALSE)</f>
        <v>144</v>
      </c>
      <c r="C187" s="35" t="str">
        <f>VLOOKUP(E187,'[1]CM Liga'!$A:$C,3,FALSE)</f>
        <v>Popovača</v>
      </c>
      <c r="D187" s="26" t="s">
        <v>407</v>
      </c>
      <c r="E187" s="35" t="s">
        <v>411</v>
      </c>
      <c r="F187" s="35" t="str">
        <f>VLOOKUP(E187,'[1]CM Liga'!$A:$D,4,FALSE)</f>
        <v>Pakrac</v>
      </c>
      <c r="G187" s="26">
        <v>3</v>
      </c>
      <c r="H187" s="36" t="s">
        <v>36</v>
      </c>
      <c r="I187" s="37">
        <v>300</v>
      </c>
      <c r="J187" s="38">
        <v>6</v>
      </c>
      <c r="K187" s="39" t="s">
        <v>408</v>
      </c>
      <c r="L187" s="40" t="s">
        <v>402</v>
      </c>
      <c r="M187" s="26" t="s">
        <v>16</v>
      </c>
      <c r="N187" s="26" t="s">
        <v>403</v>
      </c>
      <c r="O187" s="35" t="str">
        <f t="shared" si="2"/>
        <v>NE</v>
      </c>
    </row>
    <row r="188" spans="1:15" ht="15.75" customHeight="1">
      <c r="A188" s="34">
        <v>187</v>
      </c>
      <c r="B188" s="34">
        <f>VLOOKUP(E188,'[1]CM Liga'!$A:$B,2,FALSE)</f>
        <v>144</v>
      </c>
      <c r="C188" s="35" t="str">
        <f>VLOOKUP(E188,'[1]CM Liga'!$A:$C,3,FALSE)</f>
        <v>Popovača</v>
      </c>
      <c r="D188" s="26" t="s">
        <v>409</v>
      </c>
      <c r="E188" s="35" t="s">
        <v>411</v>
      </c>
      <c r="F188" s="35" t="str">
        <f>VLOOKUP(E188,'[1]CM Liga'!$A:$D,4,FALSE)</f>
        <v>Pakrac</v>
      </c>
      <c r="G188" s="26">
        <v>4</v>
      </c>
      <c r="H188" s="36" t="s">
        <v>36</v>
      </c>
      <c r="I188" s="37">
        <v>300</v>
      </c>
      <c r="J188" s="38">
        <v>7</v>
      </c>
      <c r="K188" s="39" t="s">
        <v>410</v>
      </c>
      <c r="L188" s="40" t="s">
        <v>406</v>
      </c>
      <c r="M188" s="26" t="s">
        <v>16</v>
      </c>
      <c r="N188" s="26" t="s">
        <v>403</v>
      </c>
      <c r="O188" s="35" t="str">
        <f t="shared" si="2"/>
        <v>NE</v>
      </c>
    </row>
    <row r="189" spans="1:15" ht="15.75" customHeight="1">
      <c r="A189" s="34">
        <v>188</v>
      </c>
      <c r="B189" s="34">
        <f>VLOOKUP(E189,'[1]CM Liga'!$A:$B,2,FALSE)</f>
        <v>266</v>
      </c>
      <c r="C189" s="35" t="str">
        <f>VLOOKUP(E189,'[1]CM Liga'!$A:$C,3,FALSE)</f>
        <v>Zagreb 3</v>
      </c>
      <c r="D189" s="26" t="s">
        <v>2672</v>
      </c>
      <c r="E189" s="35" t="s">
        <v>424</v>
      </c>
      <c r="F189" s="35" t="str">
        <f>VLOOKUP(E189,'[1]CM Liga'!$A:$D,4,FALSE)</f>
        <v>Zagreb</v>
      </c>
      <c r="G189" s="26">
        <v>1</v>
      </c>
      <c r="H189" s="36" t="s">
        <v>13</v>
      </c>
      <c r="I189" s="37">
        <v>180</v>
      </c>
      <c r="J189" s="38">
        <v>6.3</v>
      </c>
      <c r="K189" s="39" t="s">
        <v>412</v>
      </c>
      <c r="L189" s="40" t="s">
        <v>2935</v>
      </c>
      <c r="M189" s="26" t="s">
        <v>16</v>
      </c>
      <c r="N189" s="26"/>
      <c r="O189" s="35" t="str">
        <f t="shared" si="2"/>
        <v>DA</v>
      </c>
    </row>
    <row r="190" spans="1:15" ht="15.75" customHeight="1">
      <c r="A190" s="34">
        <v>189</v>
      </c>
      <c r="B190" s="34">
        <f>VLOOKUP(E190,'[1]CM Liga'!$A:$B,2,FALSE)</f>
        <v>266</v>
      </c>
      <c r="C190" s="35" t="str">
        <f>VLOOKUP(E190,'[1]CM Liga'!$A:$C,3,FALSE)</f>
        <v>Zagreb 3</v>
      </c>
      <c r="D190" s="26" t="s">
        <v>2673</v>
      </c>
      <c r="E190" s="35" t="s">
        <v>424</v>
      </c>
      <c r="F190" s="35" t="str">
        <f>VLOOKUP(E190,'[1]CM Liga'!$A:$D,4,FALSE)</f>
        <v>Zagreb</v>
      </c>
      <c r="G190" s="26">
        <v>2</v>
      </c>
      <c r="H190" s="36" t="s">
        <v>13</v>
      </c>
      <c r="I190" s="37">
        <v>80</v>
      </c>
      <c r="J190" s="38">
        <v>0.9</v>
      </c>
      <c r="K190" s="39" t="s">
        <v>413</v>
      </c>
      <c r="L190" s="40" t="s">
        <v>2935</v>
      </c>
      <c r="M190" s="26" t="s">
        <v>16</v>
      </c>
      <c r="N190" s="26"/>
      <c r="O190" s="35" t="str">
        <f t="shared" si="2"/>
        <v>DA</v>
      </c>
    </row>
    <row r="191" spans="1:15" ht="15.75" customHeight="1">
      <c r="A191" s="34">
        <v>190</v>
      </c>
      <c r="B191" s="34">
        <f>VLOOKUP(E191,'[1]CM Liga'!$A:$B,2,FALSE)</f>
        <v>266</v>
      </c>
      <c r="C191" s="35" t="str">
        <f>VLOOKUP(E191,'[1]CM Liga'!$A:$C,3,FALSE)</f>
        <v>Zagreb 3</v>
      </c>
      <c r="D191" s="26" t="s">
        <v>2674</v>
      </c>
      <c r="E191" s="35" t="s">
        <v>424</v>
      </c>
      <c r="F191" s="35" t="str">
        <f>VLOOKUP(E191,'[1]CM Liga'!$A:$D,4,FALSE)</f>
        <v>Zagreb</v>
      </c>
      <c r="G191" s="26">
        <v>3</v>
      </c>
      <c r="H191" s="36" t="s">
        <v>13</v>
      </c>
      <c r="I191" s="37">
        <v>80</v>
      </c>
      <c r="J191" s="38">
        <v>1.1000000000000001</v>
      </c>
      <c r="K191" s="39" t="s">
        <v>414</v>
      </c>
      <c r="L191" s="40" t="s">
        <v>2935</v>
      </c>
      <c r="M191" s="26" t="s">
        <v>16</v>
      </c>
      <c r="N191" s="26"/>
      <c r="O191" s="35" t="str">
        <f t="shared" si="2"/>
        <v>DA</v>
      </c>
    </row>
    <row r="192" spans="1:15" ht="15.75" customHeight="1">
      <c r="A192" s="34">
        <v>191</v>
      </c>
      <c r="B192" s="34">
        <f>VLOOKUP(E192,'[1]CM Liga'!$A:$B,2,FALSE)</f>
        <v>266</v>
      </c>
      <c r="C192" s="35" t="str">
        <f>VLOOKUP(E192,'[1]CM Liga'!$A:$C,3,FALSE)</f>
        <v>Zagreb 3</v>
      </c>
      <c r="D192" s="26" t="s">
        <v>2675</v>
      </c>
      <c r="E192" s="35" t="s">
        <v>424</v>
      </c>
      <c r="F192" s="35" t="str">
        <f>VLOOKUP(E192,'[1]CM Liga'!$A:$D,4,FALSE)</f>
        <v>Zagreb</v>
      </c>
      <c r="G192" s="26">
        <v>4</v>
      </c>
      <c r="H192" s="36" t="s">
        <v>13</v>
      </c>
      <c r="I192" s="37">
        <v>80</v>
      </c>
      <c r="J192" s="38">
        <v>1</v>
      </c>
      <c r="K192" s="39" t="s">
        <v>415</v>
      </c>
      <c r="L192" s="40" t="s">
        <v>2935</v>
      </c>
      <c r="M192" s="26" t="s">
        <v>16</v>
      </c>
      <c r="N192" s="26"/>
      <c r="O192" s="35" t="str">
        <f t="shared" si="2"/>
        <v>DA</v>
      </c>
    </row>
    <row r="193" spans="1:15" ht="15.75" customHeight="1">
      <c r="A193" s="34">
        <v>192</v>
      </c>
      <c r="B193" s="34">
        <f>VLOOKUP(E193,'[1]CM Liga'!$A:$B,2,FALSE)</f>
        <v>266</v>
      </c>
      <c r="C193" s="35" t="str">
        <f>VLOOKUP(E193,'[1]CM Liga'!$A:$C,3,FALSE)</f>
        <v>Zagreb 3</v>
      </c>
      <c r="D193" s="26" t="s">
        <v>2676</v>
      </c>
      <c r="E193" s="35" t="s">
        <v>424</v>
      </c>
      <c r="F193" s="35" t="str">
        <f>VLOOKUP(E193,'[1]CM Liga'!$A:$D,4,FALSE)</f>
        <v>Zagreb</v>
      </c>
      <c r="G193" s="26">
        <v>5</v>
      </c>
      <c r="H193" s="36" t="s">
        <v>13</v>
      </c>
      <c r="I193" s="37">
        <v>190</v>
      </c>
      <c r="J193" s="38">
        <v>5.0999999999999996</v>
      </c>
      <c r="K193" s="39" t="s">
        <v>416</v>
      </c>
      <c r="L193" s="40" t="s">
        <v>2935</v>
      </c>
      <c r="M193" s="26" t="s">
        <v>16</v>
      </c>
      <c r="N193" s="26"/>
      <c r="O193" s="35" t="str">
        <f t="shared" si="2"/>
        <v>DA</v>
      </c>
    </row>
    <row r="194" spans="1:15" ht="15.75" customHeight="1">
      <c r="A194" s="34">
        <v>193</v>
      </c>
      <c r="B194" s="34">
        <f>VLOOKUP(E194,'[1]CM Liga'!$A:$B,2,FALSE)</f>
        <v>266</v>
      </c>
      <c r="C194" s="35" t="str">
        <f>VLOOKUP(E194,'[1]CM Liga'!$A:$C,3,FALSE)</f>
        <v>Zagreb 3</v>
      </c>
      <c r="D194" s="26" t="s">
        <v>2677</v>
      </c>
      <c r="E194" s="35" t="s">
        <v>424</v>
      </c>
      <c r="F194" s="35" t="str">
        <f>VLOOKUP(E194,'[1]CM Liga'!$A:$D,4,FALSE)</f>
        <v>Zagreb</v>
      </c>
      <c r="G194" s="26">
        <v>6</v>
      </c>
      <c r="H194" s="36" t="s">
        <v>13</v>
      </c>
      <c r="I194" s="37">
        <v>190</v>
      </c>
      <c r="J194" s="38">
        <v>5.2</v>
      </c>
      <c r="K194" s="39" t="s">
        <v>417</v>
      </c>
      <c r="L194" s="40" t="s">
        <v>2935</v>
      </c>
      <c r="M194" s="26" t="s">
        <v>16</v>
      </c>
      <c r="N194" s="26"/>
      <c r="O194" s="35" t="str">
        <f t="shared" ref="O194:O257" si="3">IF(B194&gt;218,"DA","NE")</f>
        <v>DA</v>
      </c>
    </row>
    <row r="195" spans="1:15" ht="15.75" customHeight="1">
      <c r="A195" s="34">
        <v>194</v>
      </c>
      <c r="B195" s="34">
        <f>VLOOKUP(E195,'[1]CM Liga'!$A:$B,2,FALSE)</f>
        <v>266</v>
      </c>
      <c r="C195" s="35" t="str">
        <f>VLOOKUP(E195,'[1]CM Liga'!$A:$C,3,FALSE)</f>
        <v>Zagreb 3</v>
      </c>
      <c r="D195" s="26" t="s">
        <v>2678</v>
      </c>
      <c r="E195" s="35" t="s">
        <v>424</v>
      </c>
      <c r="F195" s="35" t="str">
        <f>VLOOKUP(E195,'[1]CM Liga'!$A:$D,4,FALSE)</f>
        <v>Zagreb</v>
      </c>
      <c r="G195" s="26">
        <v>7</v>
      </c>
      <c r="H195" s="36" t="s">
        <v>13</v>
      </c>
      <c r="I195" s="37">
        <v>150</v>
      </c>
      <c r="J195" s="38">
        <v>4.2</v>
      </c>
      <c r="K195" s="39" t="s">
        <v>418</v>
      </c>
      <c r="L195" s="40" t="s">
        <v>2935</v>
      </c>
      <c r="M195" s="26" t="s">
        <v>16</v>
      </c>
      <c r="N195" s="26"/>
      <c r="O195" s="35" t="str">
        <f t="shared" si="3"/>
        <v>DA</v>
      </c>
    </row>
    <row r="196" spans="1:15" ht="15.75" customHeight="1">
      <c r="A196" s="34">
        <v>195</v>
      </c>
      <c r="B196" s="34">
        <f>VLOOKUP(E196,'[1]CM Liga'!$A:$B,2,FALSE)</f>
        <v>266</v>
      </c>
      <c r="C196" s="35" t="str">
        <f>VLOOKUP(E196,'[1]CM Liga'!$A:$C,3,FALSE)</f>
        <v>Zagreb 3</v>
      </c>
      <c r="D196" s="26" t="s">
        <v>2679</v>
      </c>
      <c r="E196" s="35" t="s">
        <v>424</v>
      </c>
      <c r="F196" s="35" t="str">
        <f>VLOOKUP(E196,'[1]CM Liga'!$A:$D,4,FALSE)</f>
        <v>Zagreb</v>
      </c>
      <c r="G196" s="26">
        <v>8</v>
      </c>
      <c r="H196" s="36" t="s">
        <v>13</v>
      </c>
      <c r="I196" s="37">
        <v>110</v>
      </c>
      <c r="J196" s="38">
        <v>2.2000000000000002</v>
      </c>
      <c r="K196" s="39" t="s">
        <v>419</v>
      </c>
      <c r="L196" s="40" t="s">
        <v>2935</v>
      </c>
      <c r="M196" s="26" t="s">
        <v>16</v>
      </c>
      <c r="N196" s="26"/>
      <c r="O196" s="35" t="str">
        <f t="shared" si="3"/>
        <v>DA</v>
      </c>
    </row>
    <row r="197" spans="1:15" ht="15.75" customHeight="1">
      <c r="A197" s="34">
        <v>196</v>
      </c>
      <c r="B197" s="34">
        <f>VLOOKUP(E197,'[1]CM Liga'!$A:$B,2,FALSE)</f>
        <v>266</v>
      </c>
      <c r="C197" s="35" t="str">
        <f>VLOOKUP(E197,'[1]CM Liga'!$A:$C,3,FALSE)</f>
        <v>Zagreb 3</v>
      </c>
      <c r="D197" s="26" t="s">
        <v>2680</v>
      </c>
      <c r="E197" s="35" t="s">
        <v>424</v>
      </c>
      <c r="F197" s="35" t="str">
        <f>VLOOKUP(E197,'[1]CM Liga'!$A:$D,4,FALSE)</f>
        <v>Zagreb</v>
      </c>
      <c r="G197" s="26">
        <v>9</v>
      </c>
      <c r="H197" s="36" t="s">
        <v>13</v>
      </c>
      <c r="I197" s="37">
        <v>130</v>
      </c>
      <c r="J197" s="38">
        <v>2.7</v>
      </c>
      <c r="K197" s="39" t="s">
        <v>420</v>
      </c>
      <c r="L197" s="40" t="s">
        <v>2935</v>
      </c>
      <c r="M197" s="26" t="s">
        <v>16</v>
      </c>
      <c r="N197" s="26"/>
      <c r="O197" s="35" t="str">
        <f t="shared" si="3"/>
        <v>DA</v>
      </c>
    </row>
    <row r="198" spans="1:15" ht="15.75" customHeight="1">
      <c r="A198" s="34">
        <v>197</v>
      </c>
      <c r="B198" s="34">
        <f>VLOOKUP(E198,'[1]CM Liga'!$A:$B,2,FALSE)</f>
        <v>266</v>
      </c>
      <c r="C198" s="35" t="str">
        <f>VLOOKUP(E198,'[1]CM Liga'!$A:$C,3,FALSE)</f>
        <v>Zagreb 3</v>
      </c>
      <c r="D198" s="26" t="s">
        <v>2681</v>
      </c>
      <c r="E198" s="35" t="s">
        <v>424</v>
      </c>
      <c r="F198" s="35" t="str">
        <f>VLOOKUP(E198,'[1]CM Liga'!$A:$D,4,FALSE)</f>
        <v>Zagreb</v>
      </c>
      <c r="G198" s="26">
        <v>10</v>
      </c>
      <c r="H198" s="36" t="s">
        <v>13</v>
      </c>
      <c r="I198" s="37">
        <v>80</v>
      </c>
      <c r="J198" s="38">
        <v>1.5</v>
      </c>
      <c r="K198" s="39" t="s">
        <v>421</v>
      </c>
      <c r="L198" s="40" t="s">
        <v>2935</v>
      </c>
      <c r="M198" s="26" t="s">
        <v>16</v>
      </c>
      <c r="N198" s="26"/>
      <c r="O198" s="35" t="str">
        <f t="shared" si="3"/>
        <v>DA</v>
      </c>
    </row>
    <row r="199" spans="1:15" ht="15.75" customHeight="1">
      <c r="A199" s="34">
        <v>198</v>
      </c>
      <c r="B199" s="34">
        <f>VLOOKUP(E199,'[1]CM Liga'!$A:$B,2,FALSE)</f>
        <v>266</v>
      </c>
      <c r="C199" s="35" t="str">
        <f>VLOOKUP(E199,'[1]CM Liga'!$A:$C,3,FALSE)</f>
        <v>Zagreb 3</v>
      </c>
      <c r="D199" s="26" t="s">
        <v>2682</v>
      </c>
      <c r="E199" s="35" t="s">
        <v>424</v>
      </c>
      <c r="F199" s="35" t="str">
        <f>VLOOKUP(E199,'[1]CM Liga'!$A:$D,4,FALSE)</f>
        <v>Zagreb</v>
      </c>
      <c r="G199" s="26">
        <v>11</v>
      </c>
      <c r="H199" s="36" t="s">
        <v>13</v>
      </c>
      <c r="I199" s="37">
        <v>80</v>
      </c>
      <c r="J199" s="38">
        <v>1.1000000000000001</v>
      </c>
      <c r="K199" s="39" t="s">
        <v>422</v>
      </c>
      <c r="L199" s="40" t="s">
        <v>2935</v>
      </c>
      <c r="M199" s="26" t="s">
        <v>16</v>
      </c>
      <c r="N199" s="26"/>
      <c r="O199" s="35" t="str">
        <f t="shared" si="3"/>
        <v>DA</v>
      </c>
    </row>
    <row r="200" spans="1:15" ht="15.75" customHeight="1">
      <c r="A200" s="34">
        <v>199</v>
      </c>
      <c r="B200" s="34">
        <f>VLOOKUP(E200,'[1]CM Liga'!$A:$B,2,FALSE)</f>
        <v>266</v>
      </c>
      <c r="C200" s="35" t="str">
        <f>VLOOKUP(E200,'[1]CM Liga'!$A:$C,3,FALSE)</f>
        <v>Zagreb 3</v>
      </c>
      <c r="D200" s="26" t="s">
        <v>2683</v>
      </c>
      <c r="E200" s="35" t="s">
        <v>424</v>
      </c>
      <c r="F200" s="35" t="str">
        <f>VLOOKUP(E200,'[1]CM Liga'!$A:$D,4,FALSE)</f>
        <v>Zagreb</v>
      </c>
      <c r="G200" s="26">
        <v>12</v>
      </c>
      <c r="H200" s="36" t="s">
        <v>13</v>
      </c>
      <c r="I200" s="37">
        <v>100</v>
      </c>
      <c r="J200" s="38">
        <v>2.2000000000000002</v>
      </c>
      <c r="K200" s="39" t="s">
        <v>423</v>
      </c>
      <c r="L200" s="40" t="s">
        <v>2935</v>
      </c>
      <c r="M200" s="26" t="s">
        <v>16</v>
      </c>
      <c r="N200" s="26"/>
      <c r="O200" s="35" t="str">
        <f t="shared" si="3"/>
        <v>DA</v>
      </c>
    </row>
    <row r="201" spans="1:15" ht="15.75" customHeight="1">
      <c r="A201" s="34">
        <v>200</v>
      </c>
      <c r="B201" s="34">
        <f>VLOOKUP(E201,'[1]CM Liga'!$A:$B,2,FALSE)</f>
        <v>171</v>
      </c>
      <c r="C201" s="35" t="str">
        <f>VLOOKUP(E201,'[1]CM Liga'!$A:$C,3,FALSE)</f>
        <v>Split 1</v>
      </c>
      <c r="D201" s="26" t="s">
        <v>425</v>
      </c>
      <c r="E201" s="35" t="s">
        <v>438</v>
      </c>
      <c r="F201" s="35" t="str">
        <f>VLOOKUP(E201,'[1]CM Liga'!$A:$D,4,FALSE)</f>
        <v>Solin</v>
      </c>
      <c r="G201" s="26">
        <v>1</v>
      </c>
      <c r="H201" s="36" t="s">
        <v>36</v>
      </c>
      <c r="I201" s="37">
        <v>300</v>
      </c>
      <c r="J201" s="38">
        <v>7</v>
      </c>
      <c r="K201" s="39" t="s">
        <v>426</v>
      </c>
      <c r="L201" s="40" t="s">
        <v>427</v>
      </c>
      <c r="M201" s="26" t="s">
        <v>16</v>
      </c>
      <c r="N201" s="26"/>
      <c r="O201" s="35" t="str">
        <f t="shared" si="3"/>
        <v>NE</v>
      </c>
    </row>
    <row r="202" spans="1:15" ht="15.75" customHeight="1">
      <c r="A202" s="34">
        <v>201</v>
      </c>
      <c r="B202" s="34">
        <f>VLOOKUP(E202,'[1]CM Liga'!$A:$B,2,FALSE)</f>
        <v>171</v>
      </c>
      <c r="C202" s="35" t="str">
        <f>VLOOKUP(E202,'[1]CM Liga'!$A:$C,3,FALSE)</f>
        <v>Split 1</v>
      </c>
      <c r="D202" s="26" t="s">
        <v>428</v>
      </c>
      <c r="E202" s="35" t="s">
        <v>438</v>
      </c>
      <c r="F202" s="35" t="str">
        <f>VLOOKUP(E202,'[1]CM Liga'!$A:$D,4,FALSE)</f>
        <v>Solin</v>
      </c>
      <c r="G202" s="26">
        <v>2</v>
      </c>
      <c r="H202" s="36" t="s">
        <v>36</v>
      </c>
      <c r="I202" s="37">
        <v>280</v>
      </c>
      <c r="J202" s="38">
        <v>7</v>
      </c>
      <c r="K202" s="39" t="s">
        <v>429</v>
      </c>
      <c r="L202" s="40" t="s">
        <v>427</v>
      </c>
      <c r="M202" s="26" t="s">
        <v>16</v>
      </c>
      <c r="N202" s="26"/>
      <c r="O202" s="35" t="str">
        <f t="shared" si="3"/>
        <v>NE</v>
      </c>
    </row>
    <row r="203" spans="1:15" ht="15.75" customHeight="1">
      <c r="A203" s="34">
        <v>202</v>
      </c>
      <c r="B203" s="34">
        <f>VLOOKUP(E203,'[1]CM Liga'!$A:$B,2,FALSE)</f>
        <v>171</v>
      </c>
      <c r="C203" s="35" t="str">
        <f>VLOOKUP(E203,'[1]CM Liga'!$A:$C,3,FALSE)</f>
        <v>Split 1</v>
      </c>
      <c r="D203" s="26" t="s">
        <v>430</v>
      </c>
      <c r="E203" s="35" t="s">
        <v>438</v>
      </c>
      <c r="F203" s="35" t="str">
        <f>VLOOKUP(E203,'[1]CM Liga'!$A:$D,4,FALSE)</f>
        <v>Solin</v>
      </c>
      <c r="G203" s="26">
        <v>3</v>
      </c>
      <c r="H203" s="36" t="s">
        <v>36</v>
      </c>
      <c r="I203" s="37">
        <v>340</v>
      </c>
      <c r="J203" s="38">
        <v>7</v>
      </c>
      <c r="K203" s="39" t="s">
        <v>431</v>
      </c>
      <c r="L203" s="40" t="s">
        <v>427</v>
      </c>
      <c r="M203" s="26" t="s">
        <v>16</v>
      </c>
      <c r="N203" s="26"/>
      <c r="O203" s="35" t="str">
        <f t="shared" si="3"/>
        <v>NE</v>
      </c>
    </row>
    <row r="204" spans="1:15" ht="15.75" customHeight="1">
      <c r="A204" s="34">
        <v>203</v>
      </c>
      <c r="B204" s="34">
        <f>VLOOKUP(E204,'[1]CM Liga'!$A:$B,2,FALSE)</f>
        <v>171</v>
      </c>
      <c r="C204" s="35" t="str">
        <f>VLOOKUP(E204,'[1]CM Liga'!$A:$C,3,FALSE)</f>
        <v>Split 1</v>
      </c>
      <c r="D204" s="26" t="s">
        <v>432</v>
      </c>
      <c r="E204" s="35" t="s">
        <v>438</v>
      </c>
      <c r="F204" s="35" t="str">
        <f>VLOOKUP(E204,'[1]CM Liga'!$A:$D,4,FALSE)</f>
        <v>Solin</v>
      </c>
      <c r="G204" s="26">
        <v>4</v>
      </c>
      <c r="H204" s="36" t="s">
        <v>36</v>
      </c>
      <c r="I204" s="37">
        <v>300</v>
      </c>
      <c r="J204" s="38">
        <v>7</v>
      </c>
      <c r="K204" s="39" t="s">
        <v>433</v>
      </c>
      <c r="L204" s="40" t="s">
        <v>427</v>
      </c>
      <c r="M204" s="26" t="s">
        <v>323</v>
      </c>
      <c r="N204" s="26"/>
      <c r="O204" s="35" t="str">
        <f t="shared" si="3"/>
        <v>NE</v>
      </c>
    </row>
    <row r="205" spans="1:15" ht="15.75" customHeight="1">
      <c r="A205" s="34">
        <v>204</v>
      </c>
      <c r="B205" s="34">
        <f>VLOOKUP(E205,'[1]CM Liga'!$A:$B,2,FALSE)</f>
        <v>171</v>
      </c>
      <c r="C205" s="35" t="str">
        <f>VLOOKUP(E205,'[1]CM Liga'!$A:$C,3,FALSE)</f>
        <v>Split 1</v>
      </c>
      <c r="D205" s="26" t="s">
        <v>434</v>
      </c>
      <c r="E205" s="35" t="s">
        <v>438</v>
      </c>
      <c r="F205" s="35" t="str">
        <f>VLOOKUP(E205,'[1]CM Liga'!$A:$D,4,FALSE)</f>
        <v>Solin</v>
      </c>
      <c r="G205" s="26">
        <v>5</v>
      </c>
      <c r="H205" s="36" t="s">
        <v>36</v>
      </c>
      <c r="I205" s="37">
        <v>340</v>
      </c>
      <c r="J205" s="38">
        <v>7</v>
      </c>
      <c r="K205" s="39" t="s">
        <v>435</v>
      </c>
      <c r="L205" s="40" t="s">
        <v>427</v>
      </c>
      <c r="M205" s="26" t="s">
        <v>323</v>
      </c>
      <c r="N205" s="26"/>
      <c r="O205" s="35" t="str">
        <f t="shared" si="3"/>
        <v>NE</v>
      </c>
    </row>
    <row r="206" spans="1:15" ht="15.75" customHeight="1">
      <c r="A206" s="34">
        <v>205</v>
      </c>
      <c r="B206" s="34">
        <f>VLOOKUP(E206,'[1]CM Liga'!$A:$B,2,FALSE)</f>
        <v>171</v>
      </c>
      <c r="C206" s="35" t="str">
        <f>VLOOKUP(E206,'[1]CM Liga'!$A:$C,3,FALSE)</f>
        <v>Split 1</v>
      </c>
      <c r="D206" s="26" t="s">
        <v>436</v>
      </c>
      <c r="E206" s="35" t="s">
        <v>438</v>
      </c>
      <c r="F206" s="35" t="str">
        <f>VLOOKUP(E206,'[1]CM Liga'!$A:$D,4,FALSE)</f>
        <v>Solin</v>
      </c>
      <c r="G206" s="26">
        <v>6</v>
      </c>
      <c r="H206" s="36" t="s">
        <v>36</v>
      </c>
      <c r="I206" s="37">
        <v>300</v>
      </c>
      <c r="J206" s="38">
        <v>7</v>
      </c>
      <c r="K206" s="39" t="s">
        <v>437</v>
      </c>
      <c r="L206" s="40" t="s">
        <v>427</v>
      </c>
      <c r="M206" s="26" t="s">
        <v>323</v>
      </c>
      <c r="N206" s="26"/>
      <c r="O206" s="35" t="str">
        <f t="shared" si="3"/>
        <v>NE</v>
      </c>
    </row>
    <row r="207" spans="1:15" ht="15.75" customHeight="1">
      <c r="A207" s="34">
        <v>206</v>
      </c>
      <c r="B207" s="34">
        <f>VLOOKUP(E207,'[1]CM Liga'!$A:$B,2,FALSE)</f>
        <v>270</v>
      </c>
      <c r="C207" s="35" t="str">
        <f>VLOOKUP(E207,'[1]CM Liga'!$A:$C,3,FALSE)</f>
        <v>Šibenik</v>
      </c>
      <c r="D207" s="26" t="s">
        <v>439</v>
      </c>
      <c r="E207" s="35" t="s">
        <v>460</v>
      </c>
      <c r="F207" s="35" t="str">
        <f>VLOOKUP(E207,'[1]CM Liga'!$A:$D,4,FALSE)</f>
        <v>Knin</v>
      </c>
      <c r="G207" s="26">
        <v>1</v>
      </c>
      <c r="H207" s="36" t="s">
        <v>36</v>
      </c>
      <c r="I207" s="37">
        <v>170</v>
      </c>
      <c r="J207" s="38">
        <v>10</v>
      </c>
      <c r="K207" s="39" t="s">
        <v>440</v>
      </c>
      <c r="L207" s="40" t="s">
        <v>441</v>
      </c>
      <c r="M207" s="26" t="s">
        <v>16</v>
      </c>
      <c r="N207" s="26"/>
      <c r="O207" s="35" t="str">
        <f t="shared" si="3"/>
        <v>DA</v>
      </c>
    </row>
    <row r="208" spans="1:15" ht="15.75" customHeight="1">
      <c r="A208" s="34">
        <v>207</v>
      </c>
      <c r="B208" s="34">
        <f>VLOOKUP(E208,'[1]CM Liga'!$A:$B,2,FALSE)</f>
        <v>270</v>
      </c>
      <c r="C208" s="35" t="str">
        <f>VLOOKUP(E208,'[1]CM Liga'!$A:$C,3,FALSE)</f>
        <v>Šibenik</v>
      </c>
      <c r="D208" s="26" t="s">
        <v>442</v>
      </c>
      <c r="E208" s="35" t="s">
        <v>460</v>
      </c>
      <c r="F208" s="35" t="str">
        <f>VLOOKUP(E208,'[1]CM Liga'!$A:$D,4,FALSE)</f>
        <v>Knin</v>
      </c>
      <c r="G208" s="26">
        <v>2</v>
      </c>
      <c r="H208" s="36" t="s">
        <v>36</v>
      </c>
      <c r="I208" s="37">
        <v>180</v>
      </c>
      <c r="J208" s="38">
        <v>7</v>
      </c>
      <c r="K208" s="39" t="s">
        <v>443</v>
      </c>
      <c r="L208" s="40" t="s">
        <v>441</v>
      </c>
      <c r="M208" s="26" t="s">
        <v>16</v>
      </c>
      <c r="N208" s="26"/>
      <c r="O208" s="35" t="str">
        <f t="shared" si="3"/>
        <v>DA</v>
      </c>
    </row>
    <row r="209" spans="1:15" ht="15.75" customHeight="1">
      <c r="A209" s="34">
        <v>208</v>
      </c>
      <c r="B209" s="34">
        <f>VLOOKUP(E209,'[1]CM Liga'!$A:$B,2,FALSE)</f>
        <v>270</v>
      </c>
      <c r="C209" s="35" t="str">
        <f>VLOOKUP(E209,'[1]CM Liga'!$A:$C,3,FALSE)</f>
        <v>Šibenik</v>
      </c>
      <c r="D209" s="26" t="s">
        <v>444</v>
      </c>
      <c r="E209" s="35" t="s">
        <v>460</v>
      </c>
      <c r="F209" s="35" t="str">
        <f>VLOOKUP(E209,'[1]CM Liga'!$A:$D,4,FALSE)</f>
        <v>Knin</v>
      </c>
      <c r="G209" s="26">
        <v>3</v>
      </c>
      <c r="H209" s="36" t="s">
        <v>36</v>
      </c>
      <c r="I209" s="37">
        <v>130</v>
      </c>
      <c r="J209" s="38">
        <v>7</v>
      </c>
      <c r="K209" s="39" t="s">
        <v>445</v>
      </c>
      <c r="L209" s="40" t="s">
        <v>441</v>
      </c>
      <c r="M209" s="26" t="s">
        <v>16</v>
      </c>
      <c r="N209" s="26"/>
      <c r="O209" s="35" t="str">
        <f t="shared" si="3"/>
        <v>DA</v>
      </c>
    </row>
    <row r="210" spans="1:15" ht="15.75" customHeight="1">
      <c r="A210" s="34">
        <v>209</v>
      </c>
      <c r="B210" s="34">
        <f>VLOOKUP(E210,'[1]CM Liga'!$A:$B,2,FALSE)</f>
        <v>270</v>
      </c>
      <c r="C210" s="35" t="str">
        <f>VLOOKUP(E210,'[1]CM Liga'!$A:$C,3,FALSE)</f>
        <v>Šibenik</v>
      </c>
      <c r="D210" s="26" t="s">
        <v>446</v>
      </c>
      <c r="E210" s="35" t="s">
        <v>460</v>
      </c>
      <c r="F210" s="35" t="str">
        <f>VLOOKUP(E210,'[1]CM Liga'!$A:$D,4,FALSE)</f>
        <v>Knin</v>
      </c>
      <c r="G210" s="26">
        <v>4</v>
      </c>
      <c r="H210" s="36" t="s">
        <v>36</v>
      </c>
      <c r="I210" s="37">
        <v>130</v>
      </c>
      <c r="J210" s="38">
        <v>5</v>
      </c>
      <c r="K210" s="39" t="s">
        <v>447</v>
      </c>
      <c r="L210" s="40" t="s">
        <v>441</v>
      </c>
      <c r="M210" s="26" t="s">
        <v>16</v>
      </c>
      <c r="N210" s="26"/>
      <c r="O210" s="35" t="str">
        <f t="shared" si="3"/>
        <v>DA</v>
      </c>
    </row>
    <row r="211" spans="1:15" ht="15.75" customHeight="1">
      <c r="A211" s="34">
        <v>210</v>
      </c>
      <c r="B211" s="34">
        <f>VLOOKUP(E211,'[1]CM Liga'!$A:$B,2,FALSE)</f>
        <v>270</v>
      </c>
      <c r="C211" s="35" t="str">
        <f>VLOOKUP(E211,'[1]CM Liga'!$A:$C,3,FALSE)</f>
        <v>Šibenik</v>
      </c>
      <c r="D211" s="26" t="s">
        <v>448</v>
      </c>
      <c r="E211" s="35" t="s">
        <v>460</v>
      </c>
      <c r="F211" s="35" t="str">
        <f>VLOOKUP(E211,'[1]CM Liga'!$A:$D,4,FALSE)</f>
        <v>Knin</v>
      </c>
      <c r="G211" s="26">
        <v>5</v>
      </c>
      <c r="H211" s="36" t="s">
        <v>36</v>
      </c>
      <c r="I211" s="37">
        <v>120</v>
      </c>
      <c r="J211" s="38">
        <v>4</v>
      </c>
      <c r="K211" s="39" t="s">
        <v>449</v>
      </c>
      <c r="L211" s="40" t="s">
        <v>441</v>
      </c>
      <c r="M211" s="26" t="s">
        <v>16</v>
      </c>
      <c r="N211" s="26"/>
      <c r="O211" s="35" t="str">
        <f t="shared" si="3"/>
        <v>DA</v>
      </c>
    </row>
    <row r="212" spans="1:15" ht="15.75" customHeight="1">
      <c r="A212" s="34">
        <v>211</v>
      </c>
      <c r="B212" s="34">
        <f>VLOOKUP(E212,'[1]CM Liga'!$A:$B,2,FALSE)</f>
        <v>270</v>
      </c>
      <c r="C212" s="35" t="str">
        <f>VLOOKUP(E212,'[1]CM Liga'!$A:$C,3,FALSE)</f>
        <v>Šibenik</v>
      </c>
      <c r="D212" s="26" t="s">
        <v>450</v>
      </c>
      <c r="E212" s="35" t="s">
        <v>460</v>
      </c>
      <c r="F212" s="35" t="str">
        <f>VLOOKUP(E212,'[1]CM Liga'!$A:$D,4,FALSE)</f>
        <v>Knin</v>
      </c>
      <c r="G212" s="26">
        <v>6</v>
      </c>
      <c r="H212" s="36" t="s">
        <v>36</v>
      </c>
      <c r="I212" s="37">
        <v>140</v>
      </c>
      <c r="J212" s="38">
        <v>6</v>
      </c>
      <c r="K212" s="39" t="s">
        <v>451</v>
      </c>
      <c r="L212" s="40" t="s">
        <v>441</v>
      </c>
      <c r="M212" s="26" t="s">
        <v>16</v>
      </c>
      <c r="N212" s="26"/>
      <c r="O212" s="35" t="str">
        <f t="shared" si="3"/>
        <v>DA</v>
      </c>
    </row>
    <row r="213" spans="1:15" ht="15.75" customHeight="1">
      <c r="A213" s="34">
        <v>212</v>
      </c>
      <c r="B213" s="34">
        <f>VLOOKUP(E213,'[1]CM Liga'!$A:$B,2,FALSE)</f>
        <v>270</v>
      </c>
      <c r="C213" s="35" t="str">
        <f>VLOOKUP(E213,'[1]CM Liga'!$A:$C,3,FALSE)</f>
        <v>Šibenik</v>
      </c>
      <c r="D213" s="26" t="s">
        <v>452</v>
      </c>
      <c r="E213" s="35" t="s">
        <v>460</v>
      </c>
      <c r="F213" s="35" t="str">
        <f>VLOOKUP(E213,'[1]CM Liga'!$A:$D,4,FALSE)</f>
        <v>Knin</v>
      </c>
      <c r="G213" s="26">
        <v>7</v>
      </c>
      <c r="H213" s="36" t="s">
        <v>36</v>
      </c>
      <c r="I213" s="37">
        <v>140</v>
      </c>
      <c r="J213" s="38">
        <v>5</v>
      </c>
      <c r="K213" s="39" t="s">
        <v>453</v>
      </c>
      <c r="L213" s="40" t="s">
        <v>441</v>
      </c>
      <c r="M213" s="26" t="s">
        <v>16</v>
      </c>
      <c r="N213" s="26"/>
      <c r="O213" s="35" t="str">
        <f t="shared" si="3"/>
        <v>DA</v>
      </c>
    </row>
    <row r="214" spans="1:15" ht="15.75" customHeight="1">
      <c r="A214" s="34">
        <v>213</v>
      </c>
      <c r="B214" s="34">
        <f>VLOOKUP(E214,'[1]CM Liga'!$A:$B,2,FALSE)</f>
        <v>270</v>
      </c>
      <c r="C214" s="35" t="str">
        <f>VLOOKUP(E214,'[1]CM Liga'!$A:$C,3,FALSE)</f>
        <v>Šibenik</v>
      </c>
      <c r="D214" s="26" t="s">
        <v>454</v>
      </c>
      <c r="E214" s="35" t="s">
        <v>460</v>
      </c>
      <c r="F214" s="35" t="str">
        <f>VLOOKUP(E214,'[1]CM Liga'!$A:$D,4,FALSE)</f>
        <v>Knin</v>
      </c>
      <c r="G214" s="26">
        <v>8</v>
      </c>
      <c r="H214" s="36" t="s">
        <v>36</v>
      </c>
      <c r="I214" s="37">
        <v>110</v>
      </c>
      <c r="J214" s="38">
        <v>4</v>
      </c>
      <c r="K214" s="39" t="s">
        <v>455</v>
      </c>
      <c r="L214" s="40" t="s">
        <v>441</v>
      </c>
      <c r="M214" s="26" t="s">
        <v>16</v>
      </c>
      <c r="N214" s="26"/>
      <c r="O214" s="35" t="str">
        <f t="shared" si="3"/>
        <v>DA</v>
      </c>
    </row>
    <row r="215" spans="1:15" ht="15.75" customHeight="1">
      <c r="A215" s="34">
        <v>214</v>
      </c>
      <c r="B215" s="34">
        <f>VLOOKUP(E215,'[1]CM Liga'!$A:$B,2,FALSE)</f>
        <v>270</v>
      </c>
      <c r="C215" s="35" t="str">
        <f>VLOOKUP(E215,'[1]CM Liga'!$A:$C,3,FALSE)</f>
        <v>Šibenik</v>
      </c>
      <c r="D215" s="26" t="s">
        <v>456</v>
      </c>
      <c r="E215" s="35" t="s">
        <v>460</v>
      </c>
      <c r="F215" s="35" t="str">
        <f>VLOOKUP(E215,'[1]CM Liga'!$A:$D,4,FALSE)</f>
        <v>Knin</v>
      </c>
      <c r="G215" s="26">
        <v>9</v>
      </c>
      <c r="H215" s="36" t="s">
        <v>36</v>
      </c>
      <c r="I215" s="37">
        <v>330</v>
      </c>
      <c r="J215" s="38">
        <v>7</v>
      </c>
      <c r="K215" s="39" t="s">
        <v>457</v>
      </c>
      <c r="L215" s="40" t="s">
        <v>441</v>
      </c>
      <c r="M215" s="26" t="s">
        <v>16</v>
      </c>
      <c r="N215" s="26"/>
      <c r="O215" s="35" t="str">
        <f t="shared" si="3"/>
        <v>DA</v>
      </c>
    </row>
    <row r="216" spans="1:15" ht="15.75" customHeight="1">
      <c r="A216" s="34">
        <v>215</v>
      </c>
      <c r="B216" s="34">
        <f>VLOOKUP(E216,'[1]CM Liga'!$A:$B,2,FALSE)</f>
        <v>270</v>
      </c>
      <c r="C216" s="35" t="str">
        <f>VLOOKUP(E216,'[1]CM Liga'!$A:$C,3,FALSE)</f>
        <v>Šibenik</v>
      </c>
      <c r="D216" s="26" t="s">
        <v>458</v>
      </c>
      <c r="E216" s="35" t="s">
        <v>460</v>
      </c>
      <c r="F216" s="35" t="str">
        <f>VLOOKUP(E216,'[1]CM Liga'!$A:$D,4,FALSE)</f>
        <v>Knin</v>
      </c>
      <c r="G216" s="26">
        <v>10</v>
      </c>
      <c r="H216" s="36" t="s">
        <v>36</v>
      </c>
      <c r="I216" s="37">
        <v>130</v>
      </c>
      <c r="J216" s="38">
        <v>5</v>
      </c>
      <c r="K216" s="39" t="s">
        <v>459</v>
      </c>
      <c r="L216" s="40" t="s">
        <v>441</v>
      </c>
      <c r="M216" s="26" t="s">
        <v>16</v>
      </c>
      <c r="N216" s="26"/>
      <c r="O216" s="35" t="str">
        <f t="shared" si="3"/>
        <v>DA</v>
      </c>
    </row>
    <row r="217" spans="1:15" ht="15.75" customHeight="1">
      <c r="A217" s="34">
        <v>216</v>
      </c>
      <c r="B217" s="34">
        <f>VLOOKUP(E217,'[1]CM Liga'!$A:$B,2,FALSE)</f>
        <v>275</v>
      </c>
      <c r="C217" s="35" t="str">
        <f>VLOOKUP(E217,'[1]CM Liga'!$A:$C,3,FALSE)</f>
        <v>Karlovac</v>
      </c>
      <c r="D217" s="26" t="s">
        <v>2684</v>
      </c>
      <c r="E217" s="35" t="s">
        <v>468</v>
      </c>
      <c r="F217" s="35" t="str">
        <f>VLOOKUP(E217,'[1]CM Liga'!$A:$D,4,FALSE)</f>
        <v>Draganić</v>
      </c>
      <c r="G217" s="26">
        <v>1</v>
      </c>
      <c r="H217" s="36" t="s">
        <v>36</v>
      </c>
      <c r="I217" s="37">
        <v>240</v>
      </c>
      <c r="J217" s="38">
        <v>13</v>
      </c>
      <c r="K217" s="39" t="s">
        <v>461</v>
      </c>
      <c r="L217" s="40" t="s">
        <v>2936</v>
      </c>
      <c r="M217" s="26" t="s">
        <v>16</v>
      </c>
      <c r="N217" s="26"/>
      <c r="O217" s="35" t="str">
        <f t="shared" si="3"/>
        <v>DA</v>
      </c>
    </row>
    <row r="218" spans="1:15" ht="15.75" customHeight="1">
      <c r="A218" s="34">
        <v>217</v>
      </c>
      <c r="B218" s="34">
        <f>VLOOKUP(E218,'[1]CM Liga'!$A:$B,2,FALSE)</f>
        <v>275</v>
      </c>
      <c r="C218" s="35" t="str">
        <f>VLOOKUP(E218,'[1]CM Liga'!$A:$C,3,FALSE)</f>
        <v>Karlovac</v>
      </c>
      <c r="D218" s="26" t="s">
        <v>2685</v>
      </c>
      <c r="E218" s="35" t="s">
        <v>468</v>
      </c>
      <c r="F218" s="35" t="str">
        <f>VLOOKUP(E218,'[1]CM Liga'!$A:$D,4,FALSE)</f>
        <v>Draganić</v>
      </c>
      <c r="G218" s="26">
        <v>2</v>
      </c>
      <c r="H218" s="36" t="s">
        <v>36</v>
      </c>
      <c r="I218" s="37">
        <v>330</v>
      </c>
      <c r="J218" s="38">
        <v>15</v>
      </c>
      <c r="K218" s="39" t="s">
        <v>462</v>
      </c>
      <c r="L218" s="40" t="s">
        <v>2936</v>
      </c>
      <c r="M218" s="26" t="s">
        <v>16</v>
      </c>
      <c r="N218" s="26"/>
      <c r="O218" s="35" t="str">
        <f t="shared" si="3"/>
        <v>DA</v>
      </c>
    </row>
    <row r="219" spans="1:15" ht="15.75" customHeight="1">
      <c r="A219" s="34">
        <v>218</v>
      </c>
      <c r="B219" s="34">
        <f>VLOOKUP(E219,'[1]CM Liga'!$A:$B,2,FALSE)</f>
        <v>275</v>
      </c>
      <c r="C219" s="35" t="str">
        <f>VLOOKUP(E219,'[1]CM Liga'!$A:$C,3,FALSE)</f>
        <v>Karlovac</v>
      </c>
      <c r="D219" s="26" t="s">
        <v>2686</v>
      </c>
      <c r="E219" s="35" t="s">
        <v>468</v>
      </c>
      <c r="F219" s="35" t="str">
        <f>VLOOKUP(E219,'[1]CM Liga'!$A:$D,4,FALSE)</f>
        <v>Draganić</v>
      </c>
      <c r="G219" s="26">
        <v>3</v>
      </c>
      <c r="H219" s="36" t="s">
        <v>36</v>
      </c>
      <c r="I219" s="37">
        <v>340</v>
      </c>
      <c r="J219" s="38">
        <v>14</v>
      </c>
      <c r="K219" s="39" t="s">
        <v>463</v>
      </c>
      <c r="L219" s="40" t="s">
        <v>2936</v>
      </c>
      <c r="M219" s="26" t="s">
        <v>16</v>
      </c>
      <c r="N219" s="26"/>
      <c r="O219" s="35" t="str">
        <f t="shared" si="3"/>
        <v>DA</v>
      </c>
    </row>
    <row r="220" spans="1:15" ht="15.75" customHeight="1">
      <c r="A220" s="34">
        <v>219</v>
      </c>
      <c r="B220" s="34">
        <f>VLOOKUP(E220,'[1]CM Liga'!$A:$B,2,FALSE)</f>
        <v>275</v>
      </c>
      <c r="C220" s="35" t="str">
        <f>VLOOKUP(E220,'[1]CM Liga'!$A:$C,3,FALSE)</f>
        <v>Karlovac</v>
      </c>
      <c r="D220" s="26" t="s">
        <v>2687</v>
      </c>
      <c r="E220" s="35" t="s">
        <v>468</v>
      </c>
      <c r="F220" s="35" t="str">
        <f>VLOOKUP(E220,'[1]CM Liga'!$A:$D,4,FALSE)</f>
        <v>Draganić</v>
      </c>
      <c r="G220" s="26">
        <v>4</v>
      </c>
      <c r="H220" s="36" t="s">
        <v>36</v>
      </c>
      <c r="I220" s="37">
        <v>340</v>
      </c>
      <c r="J220" s="38">
        <v>11</v>
      </c>
      <c r="K220" s="39" t="s">
        <v>464</v>
      </c>
      <c r="L220" s="40" t="s">
        <v>2936</v>
      </c>
      <c r="M220" s="26" t="s">
        <v>16</v>
      </c>
      <c r="N220" s="26"/>
      <c r="O220" s="35" t="str">
        <f t="shared" si="3"/>
        <v>DA</v>
      </c>
    </row>
    <row r="221" spans="1:15" ht="15.75" customHeight="1">
      <c r="A221" s="34">
        <v>220</v>
      </c>
      <c r="B221" s="34">
        <f>VLOOKUP(E221,'[1]CM Liga'!$A:$B,2,FALSE)</f>
        <v>275</v>
      </c>
      <c r="C221" s="35" t="str">
        <f>VLOOKUP(E221,'[1]CM Liga'!$A:$C,3,FALSE)</f>
        <v>Karlovac</v>
      </c>
      <c r="D221" s="26" t="s">
        <v>2688</v>
      </c>
      <c r="E221" s="35" t="s">
        <v>468</v>
      </c>
      <c r="F221" s="35" t="str">
        <f>VLOOKUP(E221,'[1]CM Liga'!$A:$D,4,FALSE)</f>
        <v>Draganić</v>
      </c>
      <c r="G221" s="26">
        <v>5</v>
      </c>
      <c r="H221" s="36" t="s">
        <v>36</v>
      </c>
      <c r="I221" s="37">
        <v>340</v>
      </c>
      <c r="J221" s="38">
        <v>13</v>
      </c>
      <c r="K221" s="39" t="s">
        <v>465</v>
      </c>
      <c r="L221" s="40" t="s">
        <v>2936</v>
      </c>
      <c r="M221" s="26" t="s">
        <v>16</v>
      </c>
      <c r="N221" s="26"/>
      <c r="O221" s="35" t="str">
        <f t="shared" si="3"/>
        <v>DA</v>
      </c>
    </row>
    <row r="222" spans="1:15" ht="15.75" customHeight="1">
      <c r="A222" s="34">
        <v>221</v>
      </c>
      <c r="B222" s="34">
        <f>VLOOKUP(E222,'[1]CM Liga'!$A:$B,2,FALSE)</f>
        <v>275</v>
      </c>
      <c r="C222" s="35" t="str">
        <f>VLOOKUP(E222,'[1]CM Liga'!$A:$C,3,FALSE)</f>
        <v>Karlovac</v>
      </c>
      <c r="D222" s="26" t="s">
        <v>2689</v>
      </c>
      <c r="E222" s="35" t="s">
        <v>468</v>
      </c>
      <c r="F222" s="35" t="str">
        <f>VLOOKUP(E222,'[1]CM Liga'!$A:$D,4,FALSE)</f>
        <v>Draganić</v>
      </c>
      <c r="G222" s="26">
        <v>6</v>
      </c>
      <c r="H222" s="36" t="s">
        <v>36</v>
      </c>
      <c r="I222" s="37">
        <v>150</v>
      </c>
      <c r="J222" s="38">
        <v>13</v>
      </c>
      <c r="K222" s="39" t="s">
        <v>466</v>
      </c>
      <c r="L222" s="40" t="s">
        <v>2936</v>
      </c>
      <c r="M222" s="26" t="s">
        <v>16</v>
      </c>
      <c r="N222" s="26"/>
      <c r="O222" s="35" t="str">
        <f t="shared" si="3"/>
        <v>DA</v>
      </c>
    </row>
    <row r="223" spans="1:15" ht="15.75" customHeight="1">
      <c r="A223" s="34">
        <v>222</v>
      </c>
      <c r="B223" s="34">
        <f>VLOOKUP(E223,'[1]CM Liga'!$A:$B,2,FALSE)</f>
        <v>275</v>
      </c>
      <c r="C223" s="35" t="str">
        <f>VLOOKUP(E223,'[1]CM Liga'!$A:$C,3,FALSE)</f>
        <v>Karlovac</v>
      </c>
      <c r="D223" s="26" t="s">
        <v>2690</v>
      </c>
      <c r="E223" s="35" t="s">
        <v>468</v>
      </c>
      <c r="F223" s="35" t="str">
        <f>VLOOKUP(E223,'[1]CM Liga'!$A:$D,4,FALSE)</f>
        <v>Draganić</v>
      </c>
      <c r="G223" s="26">
        <v>7</v>
      </c>
      <c r="H223" s="36" t="s">
        <v>36</v>
      </c>
      <c r="I223" s="37">
        <v>80</v>
      </c>
      <c r="J223" s="38">
        <v>15</v>
      </c>
      <c r="K223" s="39" t="s">
        <v>467</v>
      </c>
      <c r="L223" s="40" t="s">
        <v>2936</v>
      </c>
      <c r="M223" s="26" t="s">
        <v>16</v>
      </c>
      <c r="N223" s="26"/>
      <c r="O223" s="35" t="str">
        <f t="shared" si="3"/>
        <v>DA</v>
      </c>
    </row>
    <row r="224" spans="1:15" ht="15.75" customHeight="1">
      <c r="A224" s="34">
        <v>223</v>
      </c>
      <c r="B224" s="34">
        <f>VLOOKUP(E224,'[1]CM Liga'!$A:$B,2,FALSE)</f>
        <v>280</v>
      </c>
      <c r="C224" s="35" t="str">
        <f>VLOOKUP(E224,'[1]CM Liga'!$A:$C,3,FALSE)</f>
        <v>Požega</v>
      </c>
      <c r="D224" s="26" t="s">
        <v>469</v>
      </c>
      <c r="E224" s="35" t="s">
        <v>486</v>
      </c>
      <c r="F224" s="35" t="str">
        <f>VLOOKUP(E224,'[1]CM Liga'!$A:$D,4,FALSE)</f>
        <v>Pleternica</v>
      </c>
      <c r="G224" s="26">
        <v>1</v>
      </c>
      <c r="H224" s="36" t="s">
        <v>13</v>
      </c>
      <c r="I224" s="37">
        <v>190</v>
      </c>
      <c r="J224" s="38">
        <v>6.6</v>
      </c>
      <c r="K224" s="39" t="s">
        <v>470</v>
      </c>
      <c r="L224" s="40" t="s">
        <v>471</v>
      </c>
      <c r="M224" s="26" t="s">
        <v>16</v>
      </c>
      <c r="N224" s="26"/>
      <c r="O224" s="35" t="str">
        <f t="shared" si="3"/>
        <v>DA</v>
      </c>
    </row>
    <row r="225" spans="1:15" ht="15.75" customHeight="1">
      <c r="A225" s="34">
        <v>224</v>
      </c>
      <c r="B225" s="34">
        <f>VLOOKUP(E225,'[1]CM Liga'!$A:$B,2,FALSE)</f>
        <v>280</v>
      </c>
      <c r="C225" s="35" t="str">
        <f>VLOOKUP(E225,'[1]CM Liga'!$A:$C,3,FALSE)</f>
        <v>Požega</v>
      </c>
      <c r="D225" s="26" t="s">
        <v>472</v>
      </c>
      <c r="E225" s="35" t="s">
        <v>486</v>
      </c>
      <c r="F225" s="35" t="str">
        <f>VLOOKUP(E225,'[1]CM Liga'!$A:$D,4,FALSE)</f>
        <v>Pleternica</v>
      </c>
      <c r="G225" s="26">
        <v>2</v>
      </c>
      <c r="H225" s="36" t="s">
        <v>13</v>
      </c>
      <c r="I225" s="37">
        <v>190</v>
      </c>
      <c r="J225" s="38">
        <v>6.5</v>
      </c>
      <c r="K225" s="39" t="s">
        <v>473</v>
      </c>
      <c r="L225" s="40" t="s">
        <v>471</v>
      </c>
      <c r="M225" s="26" t="s">
        <v>16</v>
      </c>
      <c r="N225" s="26"/>
      <c r="O225" s="35" t="str">
        <f t="shared" si="3"/>
        <v>DA</v>
      </c>
    </row>
    <row r="226" spans="1:15" ht="15.75" customHeight="1">
      <c r="A226" s="34">
        <v>225</v>
      </c>
      <c r="B226" s="34">
        <f>VLOOKUP(E226,'[1]CM Liga'!$A:$B,2,FALSE)</f>
        <v>280</v>
      </c>
      <c r="C226" s="35" t="str">
        <f>VLOOKUP(E226,'[1]CM Liga'!$A:$C,3,FALSE)</f>
        <v>Požega</v>
      </c>
      <c r="D226" s="26" t="s">
        <v>474</v>
      </c>
      <c r="E226" s="35" t="s">
        <v>486</v>
      </c>
      <c r="F226" s="35" t="str">
        <f>VLOOKUP(E226,'[1]CM Liga'!$A:$D,4,FALSE)</f>
        <v>Pleternica</v>
      </c>
      <c r="G226" s="26">
        <v>3</v>
      </c>
      <c r="H226" s="36" t="s">
        <v>13</v>
      </c>
      <c r="I226" s="37">
        <v>190</v>
      </c>
      <c r="J226" s="38">
        <v>6.5</v>
      </c>
      <c r="K226" s="39" t="s">
        <v>475</v>
      </c>
      <c r="L226" s="40" t="s">
        <v>471</v>
      </c>
      <c r="M226" s="26" t="s">
        <v>16</v>
      </c>
      <c r="N226" s="26"/>
      <c r="O226" s="35" t="str">
        <f t="shared" si="3"/>
        <v>DA</v>
      </c>
    </row>
    <row r="227" spans="1:15" ht="15.75" customHeight="1">
      <c r="A227" s="34">
        <v>226</v>
      </c>
      <c r="B227" s="34">
        <f>VLOOKUP(E227,'[1]CM Liga'!$A:$B,2,FALSE)</f>
        <v>280</v>
      </c>
      <c r="C227" s="35" t="str">
        <f>VLOOKUP(E227,'[1]CM Liga'!$A:$C,3,FALSE)</f>
        <v>Požega</v>
      </c>
      <c r="D227" s="26" t="s">
        <v>476</v>
      </c>
      <c r="E227" s="35" t="s">
        <v>486</v>
      </c>
      <c r="F227" s="35" t="str">
        <f>VLOOKUP(E227,'[1]CM Liga'!$A:$D,4,FALSE)</f>
        <v>Pleternica</v>
      </c>
      <c r="G227" s="26">
        <v>4</v>
      </c>
      <c r="H227" s="36" t="s">
        <v>13</v>
      </c>
      <c r="I227" s="37">
        <v>190</v>
      </c>
      <c r="J227" s="38">
        <v>7</v>
      </c>
      <c r="K227" s="39" t="s">
        <v>477</v>
      </c>
      <c r="L227" s="40" t="s">
        <v>471</v>
      </c>
      <c r="M227" s="26" t="s">
        <v>16</v>
      </c>
      <c r="N227" s="26"/>
      <c r="O227" s="35" t="str">
        <f t="shared" si="3"/>
        <v>DA</v>
      </c>
    </row>
    <row r="228" spans="1:15" ht="15.75" customHeight="1">
      <c r="A228" s="34">
        <v>227</v>
      </c>
      <c r="B228" s="34">
        <f>VLOOKUP(E228,'[1]CM Liga'!$A:$B,2,FALSE)</f>
        <v>280</v>
      </c>
      <c r="C228" s="35" t="str">
        <f>VLOOKUP(E228,'[1]CM Liga'!$A:$C,3,FALSE)</f>
        <v>Požega</v>
      </c>
      <c r="D228" s="26" t="s">
        <v>478</v>
      </c>
      <c r="E228" s="35" t="s">
        <v>486</v>
      </c>
      <c r="F228" s="35" t="str">
        <f>VLOOKUP(E228,'[1]CM Liga'!$A:$D,4,FALSE)</f>
        <v>Pleternica</v>
      </c>
      <c r="G228" s="26">
        <v>5</v>
      </c>
      <c r="H228" s="36" t="s">
        <v>13</v>
      </c>
      <c r="I228" s="37">
        <v>190</v>
      </c>
      <c r="J228" s="38">
        <v>6.9</v>
      </c>
      <c r="K228" s="39" t="s">
        <v>479</v>
      </c>
      <c r="L228" s="40" t="s">
        <v>471</v>
      </c>
      <c r="M228" s="26" t="s">
        <v>16</v>
      </c>
      <c r="N228" s="26"/>
      <c r="O228" s="35" t="str">
        <f t="shared" si="3"/>
        <v>DA</v>
      </c>
    </row>
    <row r="229" spans="1:15" ht="15.75" customHeight="1">
      <c r="A229" s="34">
        <v>228</v>
      </c>
      <c r="B229" s="34">
        <f>VLOOKUP(E229,'[1]CM Liga'!$A:$B,2,FALSE)</f>
        <v>280</v>
      </c>
      <c r="C229" s="35" t="str">
        <f>VLOOKUP(E229,'[1]CM Liga'!$A:$C,3,FALSE)</f>
        <v>Požega</v>
      </c>
      <c r="D229" s="26" t="s">
        <v>480</v>
      </c>
      <c r="E229" s="35" t="s">
        <v>486</v>
      </c>
      <c r="F229" s="35" t="str">
        <f>VLOOKUP(E229,'[1]CM Liga'!$A:$D,4,FALSE)</f>
        <v>Pleternica</v>
      </c>
      <c r="G229" s="26">
        <v>6</v>
      </c>
      <c r="H229" s="36" t="s">
        <v>36</v>
      </c>
      <c r="I229" s="37">
        <v>340</v>
      </c>
      <c r="J229" s="38">
        <v>10.6</v>
      </c>
      <c r="K229" s="39" t="s">
        <v>481</v>
      </c>
      <c r="L229" s="40" t="s">
        <v>471</v>
      </c>
      <c r="M229" s="26" t="s">
        <v>16</v>
      </c>
      <c r="N229" s="26"/>
      <c r="O229" s="35" t="str">
        <f t="shared" si="3"/>
        <v>DA</v>
      </c>
    </row>
    <row r="230" spans="1:15" ht="15.75" customHeight="1">
      <c r="A230" s="34">
        <v>229</v>
      </c>
      <c r="B230" s="34">
        <f>VLOOKUP(E230,'[1]CM Liga'!$A:$B,2,FALSE)</f>
        <v>280</v>
      </c>
      <c r="C230" s="35" t="str">
        <f>VLOOKUP(E230,'[1]CM Liga'!$A:$C,3,FALSE)</f>
        <v>Požega</v>
      </c>
      <c r="D230" s="26" t="s">
        <v>482</v>
      </c>
      <c r="E230" s="35" t="s">
        <v>486</v>
      </c>
      <c r="F230" s="35" t="str">
        <f>VLOOKUP(E230,'[1]CM Liga'!$A:$D,4,FALSE)</f>
        <v>Pleternica</v>
      </c>
      <c r="G230" s="26">
        <v>7</v>
      </c>
      <c r="H230" s="36" t="s">
        <v>36</v>
      </c>
      <c r="I230" s="37">
        <v>330</v>
      </c>
      <c r="J230" s="38">
        <v>10.5</v>
      </c>
      <c r="K230" s="39" t="s">
        <v>483</v>
      </c>
      <c r="L230" s="40" t="s">
        <v>471</v>
      </c>
      <c r="M230" s="26" t="s">
        <v>16</v>
      </c>
      <c r="N230" s="26"/>
      <c r="O230" s="35" t="str">
        <f t="shared" si="3"/>
        <v>DA</v>
      </c>
    </row>
    <row r="231" spans="1:15" ht="15.75" customHeight="1">
      <c r="A231" s="34">
        <v>230</v>
      </c>
      <c r="B231" s="34">
        <f>VLOOKUP(E231,'[1]CM Liga'!$A:$B,2,FALSE)</f>
        <v>280</v>
      </c>
      <c r="C231" s="35" t="str">
        <f>VLOOKUP(E231,'[1]CM Liga'!$A:$C,3,FALSE)</f>
        <v>Požega</v>
      </c>
      <c r="D231" s="26" t="s">
        <v>484</v>
      </c>
      <c r="E231" s="35" t="s">
        <v>486</v>
      </c>
      <c r="F231" s="35" t="str">
        <f>VLOOKUP(E231,'[1]CM Liga'!$A:$D,4,FALSE)</f>
        <v>Pleternica</v>
      </c>
      <c r="G231" s="26">
        <v>8</v>
      </c>
      <c r="H231" s="36" t="s">
        <v>36</v>
      </c>
      <c r="I231" s="37">
        <v>300</v>
      </c>
      <c r="J231" s="38">
        <v>11.5</v>
      </c>
      <c r="K231" s="39" t="s">
        <v>485</v>
      </c>
      <c r="L231" s="40" t="s">
        <v>471</v>
      </c>
      <c r="M231" s="26" t="s">
        <v>16</v>
      </c>
      <c r="N231" s="26"/>
      <c r="O231" s="35" t="str">
        <f t="shared" si="3"/>
        <v>DA</v>
      </c>
    </row>
    <row r="232" spans="1:15" ht="15.75" customHeight="1">
      <c r="A232" s="34">
        <v>231</v>
      </c>
      <c r="B232" s="34">
        <f>VLOOKUP(E232,'[1]CM Liga'!$A:$B,2,FALSE)</f>
        <v>281</v>
      </c>
      <c r="C232" s="35" t="str">
        <f>VLOOKUP(E232,'[1]CM Liga'!$A:$C,3,FALSE)</f>
        <v>Bjelovar</v>
      </c>
      <c r="D232" s="26" t="s">
        <v>487</v>
      </c>
      <c r="E232" s="35" t="s">
        <v>496</v>
      </c>
      <c r="F232" s="35" t="str">
        <f>VLOOKUP(E232,'[1]CM Liga'!$A:$D,4,FALSE)</f>
        <v>Garešnica</v>
      </c>
      <c r="G232" s="26">
        <v>1</v>
      </c>
      <c r="H232" s="36" t="s">
        <v>36</v>
      </c>
      <c r="I232" s="37">
        <v>340</v>
      </c>
      <c r="J232" s="38">
        <v>11.38</v>
      </c>
      <c r="K232" s="39" t="s">
        <v>488</v>
      </c>
      <c r="L232" s="40" t="s">
        <v>489</v>
      </c>
      <c r="M232" s="26" t="s">
        <v>16</v>
      </c>
      <c r="N232" s="26"/>
      <c r="O232" s="35" t="str">
        <f t="shared" si="3"/>
        <v>DA</v>
      </c>
    </row>
    <row r="233" spans="1:15" ht="15.75" customHeight="1">
      <c r="A233" s="34">
        <v>232</v>
      </c>
      <c r="B233" s="34">
        <f>VLOOKUP(E233,'[1]CM Liga'!$A:$B,2,FALSE)</f>
        <v>281</v>
      </c>
      <c r="C233" s="35" t="str">
        <f>VLOOKUP(E233,'[1]CM Liga'!$A:$C,3,FALSE)</f>
        <v>Bjelovar</v>
      </c>
      <c r="D233" s="26" t="s">
        <v>490</v>
      </c>
      <c r="E233" s="35" t="s">
        <v>496</v>
      </c>
      <c r="F233" s="35" t="str">
        <f>VLOOKUP(E233,'[1]CM Liga'!$A:$D,4,FALSE)</f>
        <v>Garešnica</v>
      </c>
      <c r="G233" s="26">
        <v>2</v>
      </c>
      <c r="H233" s="36" t="s">
        <v>36</v>
      </c>
      <c r="I233" s="37">
        <v>340</v>
      </c>
      <c r="J233" s="38">
        <v>12.18</v>
      </c>
      <c r="K233" s="39" t="s">
        <v>491</v>
      </c>
      <c r="L233" s="40" t="s">
        <v>489</v>
      </c>
      <c r="M233" s="26" t="s">
        <v>16</v>
      </c>
      <c r="N233" s="26"/>
      <c r="O233" s="35" t="str">
        <f t="shared" si="3"/>
        <v>DA</v>
      </c>
    </row>
    <row r="234" spans="1:15" ht="15.75" customHeight="1">
      <c r="A234" s="34">
        <v>233</v>
      </c>
      <c r="B234" s="34">
        <f>VLOOKUP(E234,'[1]CM Liga'!$A:$B,2,FALSE)</f>
        <v>281</v>
      </c>
      <c r="C234" s="35" t="str">
        <f>VLOOKUP(E234,'[1]CM Liga'!$A:$C,3,FALSE)</f>
        <v>Bjelovar</v>
      </c>
      <c r="D234" s="26" t="s">
        <v>492</v>
      </c>
      <c r="E234" s="35" t="s">
        <v>496</v>
      </c>
      <c r="F234" s="35" t="str">
        <f>VLOOKUP(E234,'[1]CM Liga'!$A:$D,4,FALSE)</f>
        <v>Garešnica</v>
      </c>
      <c r="G234" s="26">
        <v>3</v>
      </c>
      <c r="H234" s="36" t="s">
        <v>36</v>
      </c>
      <c r="I234" s="37">
        <v>340</v>
      </c>
      <c r="J234" s="38">
        <v>12.73</v>
      </c>
      <c r="K234" s="39" t="s">
        <v>493</v>
      </c>
      <c r="L234" s="40" t="s">
        <v>489</v>
      </c>
      <c r="M234" s="26" t="s">
        <v>16</v>
      </c>
      <c r="N234" s="26"/>
      <c r="O234" s="35" t="str">
        <f t="shared" si="3"/>
        <v>DA</v>
      </c>
    </row>
    <row r="235" spans="1:15" ht="15.75" customHeight="1">
      <c r="A235" s="34">
        <v>234</v>
      </c>
      <c r="B235" s="34">
        <f>VLOOKUP(E235,'[1]CM Liga'!$A:$B,2,FALSE)</f>
        <v>281</v>
      </c>
      <c r="C235" s="35" t="str">
        <f>VLOOKUP(E235,'[1]CM Liga'!$A:$C,3,FALSE)</f>
        <v>Bjelovar</v>
      </c>
      <c r="D235" s="26" t="s">
        <v>494</v>
      </c>
      <c r="E235" s="35" t="s">
        <v>496</v>
      </c>
      <c r="F235" s="35" t="str">
        <f>VLOOKUP(E235,'[1]CM Liga'!$A:$D,4,FALSE)</f>
        <v>Garešnica</v>
      </c>
      <c r="G235" s="26">
        <v>4</v>
      </c>
      <c r="H235" s="36" t="s">
        <v>36</v>
      </c>
      <c r="I235" s="37">
        <v>340</v>
      </c>
      <c r="J235" s="38">
        <v>12.79</v>
      </c>
      <c r="K235" s="39" t="s">
        <v>495</v>
      </c>
      <c r="L235" s="40" t="s">
        <v>489</v>
      </c>
      <c r="M235" s="26" t="s">
        <v>16</v>
      </c>
      <c r="N235" s="26"/>
      <c r="O235" s="35" t="str">
        <f t="shared" si="3"/>
        <v>DA</v>
      </c>
    </row>
    <row r="236" spans="1:15" ht="15.75" customHeight="1">
      <c r="A236" s="34">
        <v>235</v>
      </c>
      <c r="B236" s="34">
        <f>VLOOKUP(E236,'[1]CM Liga'!$A:$B,2,FALSE)</f>
        <v>284</v>
      </c>
      <c r="C236" s="35" t="str">
        <f>VLOOKUP(E236,'[1]CM Liga'!$A:$C,3,FALSE)</f>
        <v>Bjelovar</v>
      </c>
      <c r="D236" s="26" t="s">
        <v>497</v>
      </c>
      <c r="E236" s="35" t="s">
        <v>507</v>
      </c>
      <c r="F236" s="35" t="str">
        <f>VLOOKUP(E236,'[1]CM Liga'!$A:$D,4,FALSE)</f>
        <v>Đurđevac</v>
      </c>
      <c r="G236" s="26">
        <v>1</v>
      </c>
      <c r="H236" s="36" t="s">
        <v>36</v>
      </c>
      <c r="I236" s="37">
        <v>290</v>
      </c>
      <c r="J236" s="38">
        <v>9.4</v>
      </c>
      <c r="K236" s="39" t="s">
        <v>498</v>
      </c>
      <c r="L236" s="40" t="s">
        <v>499</v>
      </c>
      <c r="M236" s="26" t="s">
        <v>323</v>
      </c>
      <c r="N236" s="26"/>
      <c r="O236" s="35" t="str">
        <f t="shared" si="3"/>
        <v>DA</v>
      </c>
    </row>
    <row r="237" spans="1:15" ht="15.75" customHeight="1">
      <c r="A237" s="34">
        <v>236</v>
      </c>
      <c r="B237" s="34">
        <f>VLOOKUP(E237,'[1]CM Liga'!$A:$B,2,FALSE)</f>
        <v>284</v>
      </c>
      <c r="C237" s="35" t="str">
        <f>VLOOKUP(E237,'[1]CM Liga'!$A:$C,3,FALSE)</f>
        <v>Bjelovar</v>
      </c>
      <c r="D237" s="26" t="s">
        <v>500</v>
      </c>
      <c r="E237" s="35" t="s">
        <v>507</v>
      </c>
      <c r="F237" s="35" t="str">
        <f>VLOOKUP(E237,'[1]CM Liga'!$A:$D,4,FALSE)</f>
        <v>Đurđevac</v>
      </c>
      <c r="G237" s="26">
        <v>2</v>
      </c>
      <c r="H237" s="36" t="s">
        <v>36</v>
      </c>
      <c r="I237" s="37">
        <v>280</v>
      </c>
      <c r="J237" s="38">
        <v>10</v>
      </c>
      <c r="K237" s="39" t="s">
        <v>501</v>
      </c>
      <c r="L237" s="40" t="s">
        <v>499</v>
      </c>
      <c r="M237" s="26" t="s">
        <v>16</v>
      </c>
      <c r="N237" s="26"/>
      <c r="O237" s="35" t="str">
        <f t="shared" si="3"/>
        <v>DA</v>
      </c>
    </row>
    <row r="238" spans="1:15" ht="15.75" customHeight="1">
      <c r="A238" s="34">
        <v>237</v>
      </c>
      <c r="B238" s="34">
        <f>VLOOKUP(E238,'[1]CM Liga'!$A:$B,2,FALSE)</f>
        <v>284</v>
      </c>
      <c r="C238" s="35" t="str">
        <f>VLOOKUP(E238,'[1]CM Liga'!$A:$C,3,FALSE)</f>
        <v>Bjelovar</v>
      </c>
      <c r="D238" s="26" t="s">
        <v>502</v>
      </c>
      <c r="E238" s="35" t="s">
        <v>507</v>
      </c>
      <c r="F238" s="35" t="str">
        <f>VLOOKUP(E238,'[1]CM Liga'!$A:$D,4,FALSE)</f>
        <v>Đurđevac</v>
      </c>
      <c r="G238" s="26">
        <v>3</v>
      </c>
      <c r="H238" s="36" t="s">
        <v>36</v>
      </c>
      <c r="I238" s="37">
        <v>0</v>
      </c>
      <c r="J238" s="38">
        <v>100</v>
      </c>
      <c r="K238" s="39"/>
      <c r="L238" s="40" t="s">
        <v>499</v>
      </c>
      <c r="M238" s="26" t="s">
        <v>16</v>
      </c>
      <c r="N238" s="26"/>
      <c r="O238" s="35" t="str">
        <f t="shared" si="3"/>
        <v>DA</v>
      </c>
    </row>
    <row r="239" spans="1:15" ht="15.75" customHeight="1">
      <c r="A239" s="34">
        <v>238</v>
      </c>
      <c r="B239" s="34">
        <f>VLOOKUP(E239,'[1]CM Liga'!$A:$B,2,FALSE)</f>
        <v>284</v>
      </c>
      <c r="C239" s="35" t="str">
        <f>VLOOKUP(E239,'[1]CM Liga'!$A:$C,3,FALSE)</f>
        <v>Bjelovar</v>
      </c>
      <c r="D239" s="26" t="s">
        <v>503</v>
      </c>
      <c r="E239" s="35" t="s">
        <v>507</v>
      </c>
      <c r="F239" s="35" t="str">
        <f>VLOOKUP(E239,'[1]CM Liga'!$A:$D,4,FALSE)</f>
        <v>Đurđevac</v>
      </c>
      <c r="G239" s="26">
        <v>4</v>
      </c>
      <c r="H239" s="36" t="s">
        <v>36</v>
      </c>
      <c r="I239" s="37">
        <v>0</v>
      </c>
      <c r="J239" s="38">
        <v>100</v>
      </c>
      <c r="K239" s="39"/>
      <c r="L239" s="40" t="s">
        <v>499</v>
      </c>
      <c r="M239" s="26" t="s">
        <v>16</v>
      </c>
      <c r="N239" s="26"/>
      <c r="O239" s="35" t="str">
        <f t="shared" si="3"/>
        <v>DA</v>
      </c>
    </row>
    <row r="240" spans="1:15" ht="15.75" customHeight="1">
      <c r="A240" s="34">
        <v>239</v>
      </c>
      <c r="B240" s="34">
        <f>VLOOKUP(E240,'[1]CM Liga'!$A:$B,2,FALSE)</f>
        <v>284</v>
      </c>
      <c r="C240" s="35" t="str">
        <f>VLOOKUP(E240,'[1]CM Liga'!$A:$C,3,FALSE)</f>
        <v>Bjelovar</v>
      </c>
      <c r="D240" s="26" t="s">
        <v>504</v>
      </c>
      <c r="E240" s="35" t="s">
        <v>507</v>
      </c>
      <c r="F240" s="35" t="str">
        <f>VLOOKUP(E240,'[1]CM Liga'!$A:$D,4,FALSE)</f>
        <v>Đurđevac</v>
      </c>
      <c r="G240" s="26">
        <v>5</v>
      </c>
      <c r="H240" s="36" t="s">
        <v>36</v>
      </c>
      <c r="I240" s="37">
        <v>0</v>
      </c>
      <c r="J240" s="38">
        <v>100</v>
      </c>
      <c r="K240" s="39"/>
      <c r="L240" s="40" t="s">
        <v>499</v>
      </c>
      <c r="M240" s="26" t="s">
        <v>323</v>
      </c>
      <c r="N240" s="26"/>
      <c r="O240" s="35" t="str">
        <f t="shared" si="3"/>
        <v>DA</v>
      </c>
    </row>
    <row r="241" spans="1:15" ht="15.75" customHeight="1">
      <c r="A241" s="34">
        <v>240</v>
      </c>
      <c r="B241" s="34">
        <f>VLOOKUP(E241,'[1]CM Liga'!$A:$B,2,FALSE)</f>
        <v>284</v>
      </c>
      <c r="C241" s="35" t="str">
        <f>VLOOKUP(E241,'[1]CM Liga'!$A:$C,3,FALSE)</f>
        <v>Bjelovar</v>
      </c>
      <c r="D241" s="26" t="s">
        <v>505</v>
      </c>
      <c r="E241" s="35" t="s">
        <v>507</v>
      </c>
      <c r="F241" s="35" t="str">
        <f>VLOOKUP(E241,'[1]CM Liga'!$A:$D,4,FALSE)</f>
        <v>Đurđevac</v>
      </c>
      <c r="G241" s="26">
        <v>6</v>
      </c>
      <c r="H241" s="36" t="s">
        <v>36</v>
      </c>
      <c r="I241" s="37">
        <v>0</v>
      </c>
      <c r="J241" s="38">
        <v>100</v>
      </c>
      <c r="K241" s="39"/>
      <c r="L241" s="40" t="s">
        <v>499</v>
      </c>
      <c r="M241" s="26" t="s">
        <v>16</v>
      </c>
      <c r="N241" s="26"/>
      <c r="O241" s="35" t="str">
        <f t="shared" si="3"/>
        <v>DA</v>
      </c>
    </row>
    <row r="242" spans="1:15" ht="15.75" customHeight="1">
      <c r="A242" s="34">
        <v>241</v>
      </c>
      <c r="B242" s="34">
        <f>VLOOKUP(E242,'[1]CM Liga'!$A:$B,2,FALSE)</f>
        <v>284</v>
      </c>
      <c r="C242" s="35" t="str">
        <f>VLOOKUP(E242,'[1]CM Liga'!$A:$C,3,FALSE)</f>
        <v>Bjelovar</v>
      </c>
      <c r="D242" s="26" t="s">
        <v>506</v>
      </c>
      <c r="E242" s="35" t="s">
        <v>507</v>
      </c>
      <c r="F242" s="35" t="str">
        <f>VLOOKUP(E242,'[1]CM Liga'!$A:$D,4,FALSE)</f>
        <v>Đurđevac</v>
      </c>
      <c r="G242" s="26">
        <v>7</v>
      </c>
      <c r="H242" s="36" t="s">
        <v>36</v>
      </c>
      <c r="I242" s="37">
        <v>0</v>
      </c>
      <c r="J242" s="38">
        <v>100</v>
      </c>
      <c r="K242" s="39"/>
      <c r="L242" s="40" t="s">
        <v>499</v>
      </c>
      <c r="M242" s="26" t="s">
        <v>16</v>
      </c>
      <c r="N242" s="26"/>
      <c r="O242" s="35" t="str">
        <f t="shared" si="3"/>
        <v>DA</v>
      </c>
    </row>
    <row r="243" spans="1:15" ht="15.75" customHeight="1">
      <c r="A243" s="34">
        <v>242</v>
      </c>
      <c r="B243" s="34">
        <f>VLOOKUP(E243,'[1]CM Liga'!$A:$B,2,FALSE)</f>
        <v>332</v>
      </c>
      <c r="C243" s="35" t="str">
        <f>VLOOKUP(E243,'[1]CM Liga'!$A:$C,3,FALSE)</f>
        <v>Zagorje 2</v>
      </c>
      <c r="D243" s="26" t="s">
        <v>508</v>
      </c>
      <c r="E243" s="35" t="s">
        <v>517</v>
      </c>
      <c r="F243" s="35" t="str">
        <f>VLOOKUP(E243,'[1]CM Liga'!$A:$D,4,FALSE)</f>
        <v>Hum na Sutli</v>
      </c>
      <c r="G243" s="26">
        <v>1</v>
      </c>
      <c r="H243" s="36" t="s">
        <v>36</v>
      </c>
      <c r="I243" s="37">
        <v>300</v>
      </c>
      <c r="J243" s="38">
        <v>5</v>
      </c>
      <c r="K243" s="39" t="s">
        <v>509</v>
      </c>
      <c r="L243" s="40" t="s">
        <v>510</v>
      </c>
      <c r="M243" s="26" t="s">
        <v>16</v>
      </c>
      <c r="N243" s="26"/>
      <c r="O243" s="35" t="str">
        <f t="shared" si="3"/>
        <v>DA</v>
      </c>
    </row>
    <row r="244" spans="1:15" ht="15.75" customHeight="1">
      <c r="A244" s="34">
        <v>243</v>
      </c>
      <c r="B244" s="34">
        <f>VLOOKUP(E244,'[1]CM Liga'!$A:$B,2,FALSE)</f>
        <v>332</v>
      </c>
      <c r="C244" s="35" t="str">
        <f>VLOOKUP(E244,'[1]CM Liga'!$A:$C,3,FALSE)</f>
        <v>Zagorje 2</v>
      </c>
      <c r="D244" s="26" t="s">
        <v>511</v>
      </c>
      <c r="E244" s="35" t="s">
        <v>517</v>
      </c>
      <c r="F244" s="35" t="str">
        <f>VLOOKUP(E244,'[1]CM Liga'!$A:$D,4,FALSE)</f>
        <v>Hum na Sutli</v>
      </c>
      <c r="G244" s="26">
        <v>2</v>
      </c>
      <c r="H244" s="36" t="s">
        <v>36</v>
      </c>
      <c r="I244" s="37">
        <v>230</v>
      </c>
      <c r="J244" s="38">
        <v>5</v>
      </c>
      <c r="K244" s="39" t="s">
        <v>512</v>
      </c>
      <c r="L244" s="40" t="s">
        <v>510</v>
      </c>
      <c r="M244" s="26" t="s">
        <v>16</v>
      </c>
      <c r="N244" s="26"/>
      <c r="O244" s="35" t="str">
        <f t="shared" si="3"/>
        <v>DA</v>
      </c>
    </row>
    <row r="245" spans="1:15" ht="15.75" customHeight="1">
      <c r="A245" s="34">
        <v>244</v>
      </c>
      <c r="B245" s="34">
        <f>VLOOKUP(E245,'[1]CM Liga'!$A:$B,2,FALSE)</f>
        <v>332</v>
      </c>
      <c r="C245" s="35" t="str">
        <f>VLOOKUP(E245,'[1]CM Liga'!$A:$C,3,FALSE)</f>
        <v>Zagorje 2</v>
      </c>
      <c r="D245" s="26" t="s">
        <v>513</v>
      </c>
      <c r="E245" s="35" t="s">
        <v>517</v>
      </c>
      <c r="F245" s="35" t="str">
        <f>VLOOKUP(E245,'[1]CM Liga'!$A:$D,4,FALSE)</f>
        <v>Hum na Sutli</v>
      </c>
      <c r="G245" s="26">
        <v>3</v>
      </c>
      <c r="H245" s="36" t="s">
        <v>36</v>
      </c>
      <c r="I245" s="37">
        <v>170</v>
      </c>
      <c r="J245" s="38">
        <v>10</v>
      </c>
      <c r="K245" s="39" t="s">
        <v>514</v>
      </c>
      <c r="L245" s="40" t="s">
        <v>510</v>
      </c>
      <c r="M245" s="26" t="s">
        <v>16</v>
      </c>
      <c r="N245" s="26"/>
      <c r="O245" s="35" t="str">
        <f t="shared" si="3"/>
        <v>DA</v>
      </c>
    </row>
    <row r="246" spans="1:15" ht="15.75" customHeight="1">
      <c r="A246" s="34">
        <v>245</v>
      </c>
      <c r="B246" s="34">
        <f>VLOOKUP(E246,'[1]CM Liga'!$A:$B,2,FALSE)</f>
        <v>332</v>
      </c>
      <c r="C246" s="35" t="str">
        <f>VLOOKUP(E246,'[1]CM Liga'!$A:$C,3,FALSE)</f>
        <v>Zagorje 2</v>
      </c>
      <c r="D246" s="26" t="s">
        <v>515</v>
      </c>
      <c r="E246" s="35" t="s">
        <v>517</v>
      </c>
      <c r="F246" s="35" t="str">
        <f>VLOOKUP(E246,'[1]CM Liga'!$A:$D,4,FALSE)</f>
        <v>Hum na Sutli</v>
      </c>
      <c r="G246" s="26">
        <v>4</v>
      </c>
      <c r="H246" s="36" t="s">
        <v>36</v>
      </c>
      <c r="I246" s="37">
        <v>120</v>
      </c>
      <c r="J246" s="38">
        <v>1</v>
      </c>
      <c r="K246" s="39" t="s">
        <v>516</v>
      </c>
      <c r="L246" s="40" t="s">
        <v>510</v>
      </c>
      <c r="M246" s="26" t="s">
        <v>16</v>
      </c>
      <c r="N246" s="26"/>
      <c r="O246" s="35" t="str">
        <f t="shared" si="3"/>
        <v>DA</v>
      </c>
    </row>
    <row r="247" spans="1:15" ht="15.75" customHeight="1">
      <c r="A247" s="34">
        <v>246</v>
      </c>
      <c r="B247" s="34">
        <f>VLOOKUP(E247,'[1]CM Liga'!$A:$B,2,FALSE)</f>
        <v>289</v>
      </c>
      <c r="C247" s="35" t="str">
        <f>VLOOKUP(E247,'[1]CM Liga'!$A:$C,3,FALSE)</f>
        <v>Split 1</v>
      </c>
      <c r="D247" s="26" t="s">
        <v>518</v>
      </c>
      <c r="E247" s="35" t="s">
        <v>529</v>
      </c>
      <c r="F247" s="35" t="str">
        <f>VLOOKUP(E247,'[1]CM Liga'!$A:$D,4,FALSE)</f>
        <v>Obrovac Sinjski</v>
      </c>
      <c r="G247" s="26">
        <v>1</v>
      </c>
      <c r="H247" s="36" t="s">
        <v>36</v>
      </c>
      <c r="I247" s="37">
        <v>340</v>
      </c>
      <c r="J247" s="38">
        <v>4.8</v>
      </c>
      <c r="K247" s="39" t="s">
        <v>519</v>
      </c>
      <c r="L247" s="40" t="s">
        <v>520</v>
      </c>
      <c r="M247" s="26" t="s">
        <v>81</v>
      </c>
      <c r="N247" s="26"/>
      <c r="O247" s="35" t="str">
        <f t="shared" si="3"/>
        <v>DA</v>
      </c>
    </row>
    <row r="248" spans="1:15" ht="15.75" customHeight="1">
      <c r="A248" s="34">
        <v>247</v>
      </c>
      <c r="B248" s="34">
        <f>VLOOKUP(E248,'[1]CM Liga'!$A:$B,2,FALSE)</f>
        <v>289</v>
      </c>
      <c r="C248" s="35" t="str">
        <f>VLOOKUP(E248,'[1]CM Liga'!$A:$C,3,FALSE)</f>
        <v>Split 1</v>
      </c>
      <c r="D248" s="26" t="s">
        <v>521</v>
      </c>
      <c r="E248" s="35" t="s">
        <v>529</v>
      </c>
      <c r="F248" s="35" t="str">
        <f>VLOOKUP(E248,'[1]CM Liga'!$A:$D,4,FALSE)</f>
        <v>Obrovac Sinjski</v>
      </c>
      <c r="G248" s="26">
        <v>2</v>
      </c>
      <c r="H248" s="36" t="s">
        <v>36</v>
      </c>
      <c r="I248" s="37">
        <v>330</v>
      </c>
      <c r="J248" s="38">
        <v>4.5</v>
      </c>
      <c r="K248" s="39" t="s">
        <v>522</v>
      </c>
      <c r="L248" s="40" t="s">
        <v>520</v>
      </c>
      <c r="M248" s="26" t="s">
        <v>81</v>
      </c>
      <c r="N248" s="26"/>
      <c r="O248" s="35" t="str">
        <f t="shared" si="3"/>
        <v>DA</v>
      </c>
    </row>
    <row r="249" spans="1:15" ht="15.75" customHeight="1">
      <c r="A249" s="34">
        <v>248</v>
      </c>
      <c r="B249" s="34">
        <f>VLOOKUP(E249,'[1]CM Liga'!$A:$B,2,FALSE)</f>
        <v>289</v>
      </c>
      <c r="C249" s="35" t="str">
        <f>VLOOKUP(E249,'[1]CM Liga'!$A:$C,3,FALSE)</f>
        <v>Split 1</v>
      </c>
      <c r="D249" s="26" t="s">
        <v>523</v>
      </c>
      <c r="E249" s="35" t="s">
        <v>529</v>
      </c>
      <c r="F249" s="35" t="str">
        <f>VLOOKUP(E249,'[1]CM Liga'!$A:$D,4,FALSE)</f>
        <v>Obrovac Sinjski</v>
      </c>
      <c r="G249" s="26">
        <v>3</v>
      </c>
      <c r="H249" s="36" t="s">
        <v>36</v>
      </c>
      <c r="I249" s="37">
        <v>330</v>
      </c>
      <c r="J249" s="38">
        <v>4.4000000000000004</v>
      </c>
      <c r="K249" s="39" t="s">
        <v>524</v>
      </c>
      <c r="L249" s="40" t="s">
        <v>520</v>
      </c>
      <c r="M249" s="26" t="s">
        <v>81</v>
      </c>
      <c r="N249" s="26"/>
      <c r="O249" s="35" t="str">
        <f t="shared" si="3"/>
        <v>DA</v>
      </c>
    </row>
    <row r="250" spans="1:15" ht="15.75" customHeight="1">
      <c r="A250" s="34">
        <v>249</v>
      </c>
      <c r="B250" s="34">
        <f>VLOOKUP(E250,'[1]CM Liga'!$A:$B,2,FALSE)</f>
        <v>289</v>
      </c>
      <c r="C250" s="35" t="str">
        <f>VLOOKUP(E250,'[1]CM Liga'!$A:$C,3,FALSE)</f>
        <v>Split 1</v>
      </c>
      <c r="D250" s="26" t="s">
        <v>525</v>
      </c>
      <c r="E250" s="35" t="s">
        <v>529</v>
      </c>
      <c r="F250" s="35" t="str">
        <f>VLOOKUP(E250,'[1]CM Liga'!$A:$D,4,FALSE)</f>
        <v>Obrovac Sinjski</v>
      </c>
      <c r="G250" s="26">
        <v>4</v>
      </c>
      <c r="H250" s="36" t="s">
        <v>36</v>
      </c>
      <c r="I250" s="37">
        <v>330</v>
      </c>
      <c r="J250" s="38">
        <v>4.4000000000000004</v>
      </c>
      <c r="K250" s="39" t="s">
        <v>526</v>
      </c>
      <c r="L250" s="40" t="s">
        <v>520</v>
      </c>
      <c r="M250" s="26" t="s">
        <v>81</v>
      </c>
      <c r="N250" s="26"/>
      <c r="O250" s="35" t="str">
        <f t="shared" si="3"/>
        <v>DA</v>
      </c>
    </row>
    <row r="251" spans="1:15" ht="15.75" customHeight="1">
      <c r="A251" s="34">
        <v>250</v>
      </c>
      <c r="B251" s="34">
        <f>VLOOKUP(E251,'[1]CM Liga'!$A:$B,2,FALSE)</f>
        <v>289</v>
      </c>
      <c r="C251" s="35" t="str">
        <f>VLOOKUP(E251,'[1]CM Liga'!$A:$C,3,FALSE)</f>
        <v>Split 1</v>
      </c>
      <c r="D251" s="26" t="s">
        <v>527</v>
      </c>
      <c r="E251" s="35" t="s">
        <v>529</v>
      </c>
      <c r="F251" s="35" t="str">
        <f>VLOOKUP(E251,'[1]CM Liga'!$A:$D,4,FALSE)</f>
        <v>Obrovac Sinjski</v>
      </c>
      <c r="G251" s="26">
        <v>5</v>
      </c>
      <c r="H251" s="36" t="s">
        <v>36</v>
      </c>
      <c r="I251" s="37">
        <v>330</v>
      </c>
      <c r="J251" s="38">
        <v>4.7</v>
      </c>
      <c r="K251" s="39" t="s">
        <v>528</v>
      </c>
      <c r="L251" s="40" t="s">
        <v>520</v>
      </c>
      <c r="M251" s="26" t="s">
        <v>81</v>
      </c>
      <c r="N251" s="26"/>
      <c r="O251" s="35" t="str">
        <f t="shared" si="3"/>
        <v>DA</v>
      </c>
    </row>
    <row r="252" spans="1:15" ht="15.75" customHeight="1">
      <c r="A252" s="34">
        <v>251</v>
      </c>
      <c r="B252" s="34">
        <f>VLOOKUP(E252,'[1]CM Liga'!$A:$B,2,FALSE)</f>
        <v>294</v>
      </c>
      <c r="C252" s="35" t="str">
        <f>VLOOKUP(E252,'[1]CM Liga'!$A:$C,3,FALSE)</f>
        <v>Popovača</v>
      </c>
      <c r="D252" s="26" t="s">
        <v>530</v>
      </c>
      <c r="E252" s="35" t="s">
        <v>547</v>
      </c>
      <c r="F252" s="35" t="str">
        <f>VLOOKUP(E252,'[1]CM Liga'!$A:$D,4,FALSE)</f>
        <v>Lipovljani</v>
      </c>
      <c r="G252" s="26">
        <v>1</v>
      </c>
      <c r="H252" s="36" t="s">
        <v>36</v>
      </c>
      <c r="I252" s="37">
        <v>110</v>
      </c>
      <c r="J252" s="38">
        <v>2</v>
      </c>
      <c r="K252" s="39" t="s">
        <v>531</v>
      </c>
      <c r="L252" s="40" t="s">
        <v>532</v>
      </c>
      <c r="M252" s="26" t="s">
        <v>16</v>
      </c>
      <c r="N252" s="26"/>
      <c r="O252" s="35" t="str">
        <f t="shared" si="3"/>
        <v>DA</v>
      </c>
    </row>
    <row r="253" spans="1:15" ht="15.75" customHeight="1">
      <c r="A253" s="34">
        <v>252</v>
      </c>
      <c r="B253" s="34">
        <f>VLOOKUP(E253,'[1]CM Liga'!$A:$B,2,FALSE)</f>
        <v>294</v>
      </c>
      <c r="C253" s="35" t="str">
        <f>VLOOKUP(E253,'[1]CM Liga'!$A:$C,3,FALSE)</f>
        <v>Popovača</v>
      </c>
      <c r="D253" s="26" t="s">
        <v>533</v>
      </c>
      <c r="E253" s="35" t="s">
        <v>547</v>
      </c>
      <c r="F253" s="35" t="str">
        <f>VLOOKUP(E253,'[1]CM Liga'!$A:$D,4,FALSE)</f>
        <v>Lipovljani</v>
      </c>
      <c r="G253" s="26">
        <v>2</v>
      </c>
      <c r="H253" s="36" t="s">
        <v>36</v>
      </c>
      <c r="I253" s="37">
        <v>140</v>
      </c>
      <c r="J253" s="38">
        <v>6</v>
      </c>
      <c r="K253" s="39" t="s">
        <v>534</v>
      </c>
      <c r="L253" s="40" t="s">
        <v>532</v>
      </c>
      <c r="M253" s="26" t="s">
        <v>16</v>
      </c>
      <c r="N253" s="26"/>
      <c r="O253" s="35" t="str">
        <f t="shared" si="3"/>
        <v>DA</v>
      </c>
    </row>
    <row r="254" spans="1:15" ht="15.75" customHeight="1">
      <c r="A254" s="34">
        <v>253</v>
      </c>
      <c r="B254" s="34">
        <f>VLOOKUP(E254,'[1]CM Liga'!$A:$B,2,FALSE)</f>
        <v>294</v>
      </c>
      <c r="C254" s="35" t="str">
        <f>VLOOKUP(E254,'[1]CM Liga'!$A:$C,3,FALSE)</f>
        <v>Popovača</v>
      </c>
      <c r="D254" s="26" t="s">
        <v>535</v>
      </c>
      <c r="E254" s="35" t="s">
        <v>547</v>
      </c>
      <c r="F254" s="35" t="str">
        <f>VLOOKUP(E254,'[1]CM Liga'!$A:$D,4,FALSE)</f>
        <v>Lipovljani</v>
      </c>
      <c r="G254" s="26">
        <v>3</v>
      </c>
      <c r="H254" s="36" t="s">
        <v>36</v>
      </c>
      <c r="I254" s="37">
        <v>220</v>
      </c>
      <c r="J254" s="38">
        <v>5</v>
      </c>
      <c r="K254" s="39" t="s">
        <v>536</v>
      </c>
      <c r="L254" s="40" t="s">
        <v>532</v>
      </c>
      <c r="M254" s="26" t="s">
        <v>16</v>
      </c>
      <c r="N254" s="26"/>
      <c r="O254" s="35" t="str">
        <f t="shared" si="3"/>
        <v>DA</v>
      </c>
    </row>
    <row r="255" spans="1:15" ht="15.75" customHeight="1">
      <c r="A255" s="34">
        <v>254</v>
      </c>
      <c r="B255" s="34">
        <f>VLOOKUP(E255,'[1]CM Liga'!$A:$B,2,FALSE)</f>
        <v>294</v>
      </c>
      <c r="C255" s="35" t="str">
        <f>VLOOKUP(E255,'[1]CM Liga'!$A:$C,3,FALSE)</f>
        <v>Popovača</v>
      </c>
      <c r="D255" s="26" t="s">
        <v>537</v>
      </c>
      <c r="E255" s="35" t="s">
        <v>547</v>
      </c>
      <c r="F255" s="35" t="str">
        <f>VLOOKUP(E255,'[1]CM Liga'!$A:$D,4,FALSE)</f>
        <v>Lipovljani</v>
      </c>
      <c r="G255" s="26">
        <v>4</v>
      </c>
      <c r="H255" s="36" t="s">
        <v>36</v>
      </c>
      <c r="I255" s="37">
        <v>140</v>
      </c>
      <c r="J255" s="38">
        <v>3</v>
      </c>
      <c r="K255" s="39" t="s">
        <v>538</v>
      </c>
      <c r="L255" s="40" t="s">
        <v>532</v>
      </c>
      <c r="M255" s="26" t="s">
        <v>16</v>
      </c>
      <c r="N255" s="26"/>
      <c r="O255" s="35" t="str">
        <f t="shared" si="3"/>
        <v>DA</v>
      </c>
    </row>
    <row r="256" spans="1:15" ht="15.75" customHeight="1">
      <c r="A256" s="34">
        <v>255</v>
      </c>
      <c r="B256" s="34">
        <f>VLOOKUP(E256,'[1]CM Liga'!$A:$B,2,FALSE)</f>
        <v>294</v>
      </c>
      <c r="C256" s="35" t="str">
        <f>VLOOKUP(E256,'[1]CM Liga'!$A:$C,3,FALSE)</f>
        <v>Popovača</v>
      </c>
      <c r="D256" s="26" t="s">
        <v>539</v>
      </c>
      <c r="E256" s="35" t="s">
        <v>547</v>
      </c>
      <c r="F256" s="35" t="str">
        <f>VLOOKUP(E256,'[1]CM Liga'!$A:$D,4,FALSE)</f>
        <v>Lipovljani</v>
      </c>
      <c r="G256" s="26">
        <v>5</v>
      </c>
      <c r="H256" s="36" t="s">
        <v>36</v>
      </c>
      <c r="I256" s="37">
        <v>340</v>
      </c>
      <c r="J256" s="38">
        <v>9</v>
      </c>
      <c r="K256" s="39" t="s">
        <v>540</v>
      </c>
      <c r="L256" s="40" t="s">
        <v>532</v>
      </c>
      <c r="M256" s="26" t="s">
        <v>16</v>
      </c>
      <c r="N256" s="26"/>
      <c r="O256" s="35" t="str">
        <f t="shared" si="3"/>
        <v>DA</v>
      </c>
    </row>
    <row r="257" spans="1:15" ht="15.75" customHeight="1">
      <c r="A257" s="34">
        <v>256</v>
      </c>
      <c r="B257" s="34">
        <f>VLOOKUP(E257,'[1]CM Liga'!$A:$B,2,FALSE)</f>
        <v>294</v>
      </c>
      <c r="C257" s="35" t="str">
        <f>VLOOKUP(E257,'[1]CM Liga'!$A:$C,3,FALSE)</f>
        <v>Popovača</v>
      </c>
      <c r="D257" s="26" t="s">
        <v>541</v>
      </c>
      <c r="E257" s="35" t="s">
        <v>547</v>
      </c>
      <c r="F257" s="35" t="str">
        <f>VLOOKUP(E257,'[1]CM Liga'!$A:$D,4,FALSE)</f>
        <v>Lipovljani</v>
      </c>
      <c r="G257" s="26">
        <v>6</v>
      </c>
      <c r="H257" s="36" t="s">
        <v>36</v>
      </c>
      <c r="I257" s="37">
        <v>340</v>
      </c>
      <c r="J257" s="38">
        <v>9</v>
      </c>
      <c r="K257" s="39" t="s">
        <v>542</v>
      </c>
      <c r="L257" s="40" t="s">
        <v>532</v>
      </c>
      <c r="M257" s="26" t="s">
        <v>16</v>
      </c>
      <c r="N257" s="26"/>
      <c r="O257" s="35" t="str">
        <f t="shared" si="3"/>
        <v>DA</v>
      </c>
    </row>
    <row r="258" spans="1:15" ht="15.75" customHeight="1">
      <c r="A258" s="34">
        <v>257</v>
      </c>
      <c r="B258" s="34">
        <f>VLOOKUP(E258,'[1]CM Liga'!$A:$B,2,FALSE)</f>
        <v>294</v>
      </c>
      <c r="C258" s="35" t="str">
        <f>VLOOKUP(E258,'[1]CM Liga'!$A:$C,3,FALSE)</f>
        <v>Popovača</v>
      </c>
      <c r="D258" s="26" t="s">
        <v>543</v>
      </c>
      <c r="E258" s="35" t="s">
        <v>547</v>
      </c>
      <c r="F258" s="35" t="str">
        <f>VLOOKUP(E258,'[1]CM Liga'!$A:$D,4,FALSE)</f>
        <v>Lipovljani</v>
      </c>
      <c r="G258" s="26">
        <v>7</v>
      </c>
      <c r="H258" s="36" t="s">
        <v>36</v>
      </c>
      <c r="I258" s="37">
        <v>220</v>
      </c>
      <c r="J258" s="38">
        <v>5</v>
      </c>
      <c r="K258" s="39" t="s">
        <v>544</v>
      </c>
      <c r="L258" s="40" t="s">
        <v>532</v>
      </c>
      <c r="M258" s="26" t="s">
        <v>16</v>
      </c>
      <c r="N258" s="26"/>
      <c r="O258" s="35" t="str">
        <f t="shared" ref="O258:O321" si="4">IF(B258&gt;218,"DA","NE")</f>
        <v>DA</v>
      </c>
    </row>
    <row r="259" spans="1:15" ht="15.75" customHeight="1">
      <c r="A259" s="34">
        <v>258</v>
      </c>
      <c r="B259" s="34">
        <f>VLOOKUP(E259,'[1]CM Liga'!$A:$B,2,FALSE)</f>
        <v>294</v>
      </c>
      <c r="C259" s="35" t="str">
        <f>VLOOKUP(E259,'[1]CM Liga'!$A:$C,3,FALSE)</f>
        <v>Popovača</v>
      </c>
      <c r="D259" s="26" t="s">
        <v>545</v>
      </c>
      <c r="E259" s="35" t="s">
        <v>547</v>
      </c>
      <c r="F259" s="35" t="str">
        <f>VLOOKUP(E259,'[1]CM Liga'!$A:$D,4,FALSE)</f>
        <v>Lipovljani</v>
      </c>
      <c r="G259" s="26">
        <v>8</v>
      </c>
      <c r="H259" s="36" t="s">
        <v>36</v>
      </c>
      <c r="I259" s="37">
        <v>110</v>
      </c>
      <c r="J259" s="38">
        <v>2</v>
      </c>
      <c r="K259" s="39" t="s">
        <v>546</v>
      </c>
      <c r="L259" s="40" t="s">
        <v>532</v>
      </c>
      <c r="M259" s="26" t="s">
        <v>16</v>
      </c>
      <c r="N259" s="26"/>
      <c r="O259" s="35" t="str">
        <f t="shared" si="4"/>
        <v>DA</v>
      </c>
    </row>
    <row r="260" spans="1:15" ht="15.75" customHeight="1">
      <c r="A260" s="34">
        <v>259</v>
      </c>
      <c r="B260" s="34">
        <f>VLOOKUP(E260,'[1]CM Liga'!$A:$B,2,FALSE)</f>
        <v>117</v>
      </c>
      <c r="C260" s="35" t="str">
        <f>VLOOKUP(E260,'[1]CM Liga'!$A:$C,3,FALSE)</f>
        <v>Split 2</v>
      </c>
      <c r="D260" s="26" t="s">
        <v>548</v>
      </c>
      <c r="E260" s="35" t="s">
        <v>577</v>
      </c>
      <c r="F260" s="35" t="str">
        <f>VLOOKUP(E260,'[1]CM Liga'!$A:$D,4,FALSE)</f>
        <v>Split</v>
      </c>
      <c r="G260" s="26">
        <v>1</v>
      </c>
      <c r="H260" s="36" t="s">
        <v>36</v>
      </c>
      <c r="I260" s="37">
        <v>330</v>
      </c>
      <c r="J260" s="38">
        <v>18</v>
      </c>
      <c r="K260" s="39" t="s">
        <v>549</v>
      </c>
      <c r="L260" s="40" t="s">
        <v>550</v>
      </c>
      <c r="M260" s="26" t="s">
        <v>16</v>
      </c>
      <c r="N260" s="26"/>
      <c r="O260" s="35" t="str">
        <f t="shared" si="4"/>
        <v>NE</v>
      </c>
    </row>
    <row r="261" spans="1:15" ht="15.75" customHeight="1">
      <c r="A261" s="34">
        <v>260</v>
      </c>
      <c r="B261" s="34">
        <f>VLOOKUP(E261,'[1]CM Liga'!$A:$B,2,FALSE)</f>
        <v>117</v>
      </c>
      <c r="C261" s="35" t="str">
        <f>VLOOKUP(E261,'[1]CM Liga'!$A:$C,3,FALSE)</f>
        <v>Split 2</v>
      </c>
      <c r="D261" s="26" t="s">
        <v>551</v>
      </c>
      <c r="E261" s="35" t="s">
        <v>577</v>
      </c>
      <c r="F261" s="35" t="str">
        <f>VLOOKUP(E261,'[1]CM Liga'!$A:$D,4,FALSE)</f>
        <v>Split</v>
      </c>
      <c r="G261" s="26">
        <v>2</v>
      </c>
      <c r="H261" s="36" t="s">
        <v>36</v>
      </c>
      <c r="I261" s="37">
        <v>330</v>
      </c>
      <c r="J261" s="38">
        <v>18</v>
      </c>
      <c r="K261" s="39" t="s">
        <v>552</v>
      </c>
      <c r="L261" s="40" t="s">
        <v>550</v>
      </c>
      <c r="M261" s="26" t="s">
        <v>16</v>
      </c>
      <c r="N261" s="26"/>
      <c r="O261" s="35" t="str">
        <f t="shared" si="4"/>
        <v>NE</v>
      </c>
    </row>
    <row r="262" spans="1:15" ht="15.75" customHeight="1">
      <c r="A262" s="34">
        <v>261</v>
      </c>
      <c r="B262" s="34">
        <f>VLOOKUP(E262,'[1]CM Liga'!$A:$B,2,FALSE)</f>
        <v>117</v>
      </c>
      <c r="C262" s="35" t="str">
        <f>VLOOKUP(E262,'[1]CM Liga'!$A:$C,3,FALSE)</f>
        <v>Split 2</v>
      </c>
      <c r="D262" s="26" t="s">
        <v>553</v>
      </c>
      <c r="E262" s="35" t="s">
        <v>577</v>
      </c>
      <c r="F262" s="35" t="str">
        <f>VLOOKUP(E262,'[1]CM Liga'!$A:$D,4,FALSE)</f>
        <v>Split</v>
      </c>
      <c r="G262" s="26">
        <v>3</v>
      </c>
      <c r="H262" s="36" t="s">
        <v>36</v>
      </c>
      <c r="I262" s="37">
        <v>330</v>
      </c>
      <c r="J262" s="38">
        <v>18</v>
      </c>
      <c r="K262" s="39" t="s">
        <v>554</v>
      </c>
      <c r="L262" s="40" t="s">
        <v>550</v>
      </c>
      <c r="M262" s="26" t="s">
        <v>16</v>
      </c>
      <c r="N262" s="26"/>
      <c r="O262" s="35" t="str">
        <f t="shared" si="4"/>
        <v>NE</v>
      </c>
    </row>
    <row r="263" spans="1:15" ht="15.75" customHeight="1">
      <c r="A263" s="34">
        <v>262</v>
      </c>
      <c r="B263" s="34">
        <f>VLOOKUP(E263,'[1]CM Liga'!$A:$B,2,FALSE)</f>
        <v>117</v>
      </c>
      <c r="C263" s="35" t="str">
        <f>VLOOKUP(E263,'[1]CM Liga'!$A:$C,3,FALSE)</f>
        <v>Split 2</v>
      </c>
      <c r="D263" s="26" t="s">
        <v>555</v>
      </c>
      <c r="E263" s="35" t="s">
        <v>577</v>
      </c>
      <c r="F263" s="35" t="str">
        <f>VLOOKUP(E263,'[1]CM Liga'!$A:$D,4,FALSE)</f>
        <v>Split</v>
      </c>
      <c r="G263" s="26">
        <v>4</v>
      </c>
      <c r="H263" s="36" t="s">
        <v>36</v>
      </c>
      <c r="I263" s="37">
        <v>330</v>
      </c>
      <c r="J263" s="38">
        <v>18</v>
      </c>
      <c r="K263" s="39" t="s">
        <v>556</v>
      </c>
      <c r="L263" s="40" t="s">
        <v>550</v>
      </c>
      <c r="M263" s="26" t="s">
        <v>16</v>
      </c>
      <c r="N263" s="26"/>
      <c r="O263" s="35" t="str">
        <f t="shared" si="4"/>
        <v>NE</v>
      </c>
    </row>
    <row r="264" spans="1:15" ht="15.75" customHeight="1">
      <c r="A264" s="34">
        <v>263</v>
      </c>
      <c r="B264" s="34">
        <f>VLOOKUP(E264,'[1]CM Liga'!$A:$B,2,FALSE)</f>
        <v>117</v>
      </c>
      <c r="C264" s="35" t="str">
        <f>VLOOKUP(E264,'[1]CM Liga'!$A:$C,3,FALSE)</f>
        <v>Split 2</v>
      </c>
      <c r="D264" s="26" t="s">
        <v>557</v>
      </c>
      <c r="E264" s="35" t="s">
        <v>577</v>
      </c>
      <c r="F264" s="35" t="str">
        <f>VLOOKUP(E264,'[1]CM Liga'!$A:$D,4,FALSE)</f>
        <v>Split</v>
      </c>
      <c r="G264" s="26">
        <v>5</v>
      </c>
      <c r="H264" s="36" t="s">
        <v>13</v>
      </c>
      <c r="I264" s="37">
        <v>90</v>
      </c>
      <c r="J264" s="38">
        <v>100</v>
      </c>
      <c r="K264" s="39" t="s">
        <v>558</v>
      </c>
      <c r="L264" s="40" t="s">
        <v>550</v>
      </c>
      <c r="M264" s="26" t="s">
        <v>16</v>
      </c>
      <c r="N264" s="26"/>
      <c r="O264" s="35" t="str">
        <f t="shared" si="4"/>
        <v>NE</v>
      </c>
    </row>
    <row r="265" spans="1:15" ht="15.75" customHeight="1">
      <c r="A265" s="34">
        <v>264</v>
      </c>
      <c r="B265" s="34">
        <f>VLOOKUP(E265,'[1]CM Liga'!$A:$B,2,FALSE)</f>
        <v>117</v>
      </c>
      <c r="C265" s="35" t="str">
        <f>VLOOKUP(E265,'[1]CM Liga'!$A:$C,3,FALSE)</f>
        <v>Split 2</v>
      </c>
      <c r="D265" s="26" t="s">
        <v>559</v>
      </c>
      <c r="E265" s="35" t="s">
        <v>577</v>
      </c>
      <c r="F265" s="35" t="str">
        <f>VLOOKUP(E265,'[1]CM Liga'!$A:$D,4,FALSE)</f>
        <v>Split</v>
      </c>
      <c r="G265" s="26">
        <v>6</v>
      </c>
      <c r="H265" s="36" t="s">
        <v>13</v>
      </c>
      <c r="I265" s="37">
        <v>180</v>
      </c>
      <c r="J265" s="38">
        <v>8</v>
      </c>
      <c r="K265" s="39" t="s">
        <v>560</v>
      </c>
      <c r="L265" s="40" t="s">
        <v>550</v>
      </c>
      <c r="M265" s="26" t="s">
        <v>16</v>
      </c>
      <c r="N265" s="26"/>
      <c r="O265" s="35" t="str">
        <f t="shared" si="4"/>
        <v>NE</v>
      </c>
    </row>
    <row r="266" spans="1:15" ht="15.75" customHeight="1">
      <c r="A266" s="34">
        <v>265</v>
      </c>
      <c r="B266" s="34">
        <f>VLOOKUP(E266,'[1]CM Liga'!$A:$B,2,FALSE)</f>
        <v>117</v>
      </c>
      <c r="C266" s="35" t="str">
        <f>VLOOKUP(E266,'[1]CM Liga'!$A:$C,3,FALSE)</f>
        <v>Split 2</v>
      </c>
      <c r="D266" s="26" t="s">
        <v>561</v>
      </c>
      <c r="E266" s="35" t="s">
        <v>577</v>
      </c>
      <c r="F266" s="35" t="str">
        <f>VLOOKUP(E266,'[1]CM Liga'!$A:$D,4,FALSE)</f>
        <v>Split</v>
      </c>
      <c r="G266" s="26">
        <v>7</v>
      </c>
      <c r="H266" s="36" t="s">
        <v>36</v>
      </c>
      <c r="I266" s="37">
        <v>100</v>
      </c>
      <c r="J266" s="38">
        <v>100</v>
      </c>
      <c r="K266" s="39" t="s">
        <v>562</v>
      </c>
      <c r="L266" s="40" t="s">
        <v>550</v>
      </c>
      <c r="M266" s="26" t="s">
        <v>16</v>
      </c>
      <c r="N266" s="26"/>
      <c r="O266" s="35" t="str">
        <f t="shared" si="4"/>
        <v>NE</v>
      </c>
    </row>
    <row r="267" spans="1:15" ht="15.75" customHeight="1">
      <c r="A267" s="34">
        <v>266</v>
      </c>
      <c r="B267" s="34">
        <f>VLOOKUP(E267,'[1]CM Liga'!$A:$B,2,FALSE)</f>
        <v>117</v>
      </c>
      <c r="C267" s="35" t="str">
        <f>VLOOKUP(E267,'[1]CM Liga'!$A:$C,3,FALSE)</f>
        <v>Split 2</v>
      </c>
      <c r="D267" s="26" t="s">
        <v>563</v>
      </c>
      <c r="E267" s="35" t="s">
        <v>577</v>
      </c>
      <c r="F267" s="35" t="str">
        <f>VLOOKUP(E267,'[1]CM Liga'!$A:$D,4,FALSE)</f>
        <v>Split</v>
      </c>
      <c r="G267" s="26">
        <v>8</v>
      </c>
      <c r="H267" s="36" t="s">
        <v>36</v>
      </c>
      <c r="I267" s="37">
        <v>190</v>
      </c>
      <c r="J267" s="38">
        <v>100</v>
      </c>
      <c r="K267" s="39" t="s">
        <v>564</v>
      </c>
      <c r="L267" s="40" t="s">
        <v>550</v>
      </c>
      <c r="M267" s="26" t="s">
        <v>16</v>
      </c>
      <c r="N267" s="26"/>
      <c r="O267" s="35" t="str">
        <f t="shared" si="4"/>
        <v>NE</v>
      </c>
    </row>
    <row r="268" spans="1:15" ht="15.75" customHeight="1">
      <c r="A268" s="34">
        <v>267</v>
      </c>
      <c r="B268" s="34">
        <f>VLOOKUP(E268,'[1]CM Liga'!$A:$B,2,FALSE)</f>
        <v>117</v>
      </c>
      <c r="C268" s="35" t="str">
        <f>VLOOKUP(E268,'[1]CM Liga'!$A:$C,3,FALSE)</f>
        <v>Split 2</v>
      </c>
      <c r="D268" s="26" t="s">
        <v>565</v>
      </c>
      <c r="E268" s="35" t="s">
        <v>577</v>
      </c>
      <c r="F268" s="35" t="str">
        <f>VLOOKUP(E268,'[1]CM Liga'!$A:$D,4,FALSE)</f>
        <v>Split</v>
      </c>
      <c r="G268" s="26">
        <v>9</v>
      </c>
      <c r="H268" s="36" t="s">
        <v>36</v>
      </c>
      <c r="I268" s="37">
        <v>170</v>
      </c>
      <c r="J268" s="38">
        <v>100</v>
      </c>
      <c r="K268" s="39" t="s">
        <v>566</v>
      </c>
      <c r="L268" s="40" t="s">
        <v>550</v>
      </c>
      <c r="M268" s="26" t="s">
        <v>16</v>
      </c>
      <c r="N268" s="26"/>
      <c r="O268" s="35" t="str">
        <f t="shared" si="4"/>
        <v>NE</v>
      </c>
    </row>
    <row r="269" spans="1:15" ht="15.75" customHeight="1">
      <c r="A269" s="34">
        <v>268</v>
      </c>
      <c r="B269" s="34">
        <f>VLOOKUP(E269,'[1]CM Liga'!$A:$B,2,FALSE)</f>
        <v>117</v>
      </c>
      <c r="C269" s="35" t="str">
        <f>VLOOKUP(E269,'[1]CM Liga'!$A:$C,3,FALSE)</f>
        <v>Split 2</v>
      </c>
      <c r="D269" s="26" t="s">
        <v>567</v>
      </c>
      <c r="E269" s="35" t="s">
        <v>577</v>
      </c>
      <c r="F269" s="35" t="str">
        <f>VLOOKUP(E269,'[1]CM Liga'!$A:$D,4,FALSE)</f>
        <v>Split</v>
      </c>
      <c r="G269" s="26">
        <v>10</v>
      </c>
      <c r="H269" s="36" t="s">
        <v>36</v>
      </c>
      <c r="I269" s="37">
        <v>250</v>
      </c>
      <c r="J269" s="38">
        <v>100</v>
      </c>
      <c r="K269" s="39" t="s">
        <v>568</v>
      </c>
      <c r="L269" s="40" t="s">
        <v>550</v>
      </c>
      <c r="M269" s="26" t="s">
        <v>16</v>
      </c>
      <c r="N269" s="26"/>
      <c r="O269" s="35" t="str">
        <f t="shared" si="4"/>
        <v>NE</v>
      </c>
    </row>
    <row r="270" spans="1:15" ht="15.75" customHeight="1">
      <c r="A270" s="34">
        <v>269</v>
      </c>
      <c r="B270" s="34">
        <f>VLOOKUP(E270,'[1]CM Liga'!$A:$B,2,FALSE)</f>
        <v>117</v>
      </c>
      <c r="C270" s="35" t="str">
        <f>VLOOKUP(E270,'[1]CM Liga'!$A:$C,3,FALSE)</f>
        <v>Split 2</v>
      </c>
      <c r="D270" s="26" t="s">
        <v>569</v>
      </c>
      <c r="E270" s="35" t="s">
        <v>577</v>
      </c>
      <c r="F270" s="35" t="str">
        <f>VLOOKUP(E270,'[1]CM Liga'!$A:$D,4,FALSE)</f>
        <v>Split</v>
      </c>
      <c r="G270" s="26">
        <v>11</v>
      </c>
      <c r="H270" s="36" t="s">
        <v>36</v>
      </c>
      <c r="I270" s="37">
        <v>100</v>
      </c>
      <c r="J270" s="38">
        <v>100</v>
      </c>
      <c r="K270" s="39" t="s">
        <v>570</v>
      </c>
      <c r="L270" s="40" t="s">
        <v>550</v>
      </c>
      <c r="M270" s="26" t="s">
        <v>16</v>
      </c>
      <c r="N270" s="26"/>
      <c r="O270" s="35" t="str">
        <f t="shared" si="4"/>
        <v>NE</v>
      </c>
    </row>
    <row r="271" spans="1:15" ht="15.75" customHeight="1">
      <c r="A271" s="34">
        <v>270</v>
      </c>
      <c r="B271" s="34">
        <f>VLOOKUP(E271,'[1]CM Liga'!$A:$B,2,FALSE)</f>
        <v>117</v>
      </c>
      <c r="C271" s="35" t="str">
        <f>VLOOKUP(E271,'[1]CM Liga'!$A:$C,3,FALSE)</f>
        <v>Split 2</v>
      </c>
      <c r="D271" s="26" t="s">
        <v>571</v>
      </c>
      <c r="E271" s="35" t="s">
        <v>577</v>
      </c>
      <c r="F271" s="35" t="str">
        <f>VLOOKUP(E271,'[1]CM Liga'!$A:$D,4,FALSE)</f>
        <v>Split</v>
      </c>
      <c r="G271" s="26">
        <v>12</v>
      </c>
      <c r="H271" s="36" t="s">
        <v>36</v>
      </c>
      <c r="I271" s="37">
        <v>100</v>
      </c>
      <c r="J271" s="38">
        <v>100</v>
      </c>
      <c r="K271" s="39" t="s">
        <v>572</v>
      </c>
      <c r="L271" s="40" t="s">
        <v>550</v>
      </c>
      <c r="M271" s="26" t="s">
        <v>16</v>
      </c>
      <c r="N271" s="26"/>
      <c r="O271" s="35" t="str">
        <f t="shared" si="4"/>
        <v>NE</v>
      </c>
    </row>
    <row r="272" spans="1:15" ht="15.75" customHeight="1">
      <c r="A272" s="34">
        <v>271</v>
      </c>
      <c r="B272" s="34">
        <f>VLOOKUP(E272,'[1]CM Liga'!$A:$B,2,FALSE)</f>
        <v>117</v>
      </c>
      <c r="C272" s="35" t="str">
        <f>VLOOKUP(E272,'[1]CM Liga'!$A:$C,3,FALSE)</f>
        <v>Split 2</v>
      </c>
      <c r="D272" s="26" t="s">
        <v>573</v>
      </c>
      <c r="E272" s="35" t="s">
        <v>577</v>
      </c>
      <c r="F272" s="35" t="str">
        <f>VLOOKUP(E272,'[1]CM Liga'!$A:$D,4,FALSE)</f>
        <v>Split</v>
      </c>
      <c r="G272" s="26">
        <v>13</v>
      </c>
      <c r="H272" s="36" t="s">
        <v>36</v>
      </c>
      <c r="I272" s="37">
        <v>150</v>
      </c>
      <c r="J272" s="38">
        <v>100</v>
      </c>
      <c r="K272" s="39" t="s">
        <v>574</v>
      </c>
      <c r="L272" s="40" t="s">
        <v>550</v>
      </c>
      <c r="M272" s="26" t="s">
        <v>16</v>
      </c>
      <c r="N272" s="26"/>
      <c r="O272" s="35" t="str">
        <f t="shared" si="4"/>
        <v>NE</v>
      </c>
    </row>
    <row r="273" spans="1:15" ht="15.75" customHeight="1">
      <c r="A273" s="34">
        <v>272</v>
      </c>
      <c r="B273" s="34">
        <f>VLOOKUP(E273,'[1]CM Liga'!$A:$B,2,FALSE)</f>
        <v>117</v>
      </c>
      <c r="C273" s="35" t="str">
        <f>VLOOKUP(E273,'[1]CM Liga'!$A:$C,3,FALSE)</f>
        <v>Split 2</v>
      </c>
      <c r="D273" s="26" t="s">
        <v>575</v>
      </c>
      <c r="E273" s="35" t="s">
        <v>577</v>
      </c>
      <c r="F273" s="35" t="str">
        <f>VLOOKUP(E273,'[1]CM Liga'!$A:$D,4,FALSE)</f>
        <v>Split</v>
      </c>
      <c r="G273" s="26">
        <v>14</v>
      </c>
      <c r="H273" s="36" t="s">
        <v>36</v>
      </c>
      <c r="I273" s="37"/>
      <c r="J273" s="38">
        <v>100</v>
      </c>
      <c r="K273" s="39"/>
      <c r="L273" s="40" t="s">
        <v>550</v>
      </c>
      <c r="M273" s="26" t="s">
        <v>16</v>
      </c>
      <c r="N273" s="26" t="s">
        <v>576</v>
      </c>
      <c r="O273" s="35" t="str">
        <f t="shared" si="4"/>
        <v>NE</v>
      </c>
    </row>
    <row r="274" spans="1:15" ht="15.75" customHeight="1">
      <c r="A274" s="34">
        <v>273</v>
      </c>
      <c r="B274" s="34">
        <f>VLOOKUP(E274,'[1]CM Liga'!$A:$B,2,FALSE)</f>
        <v>186</v>
      </c>
      <c r="C274" s="35" t="str">
        <f>VLOOKUP(E274,'[1]CM Liga'!$A:$C,3,FALSE)</f>
        <v>Split 1</v>
      </c>
      <c r="D274" s="26" t="s">
        <v>578</v>
      </c>
      <c r="E274" s="35" t="s">
        <v>595</v>
      </c>
      <c r="F274" s="35" t="str">
        <f>VLOOKUP(E274,'[1]CM Liga'!$A:$D,4,FALSE)</f>
        <v>Donji Muć</v>
      </c>
      <c r="G274" s="26">
        <v>1</v>
      </c>
      <c r="H274" s="36" t="s">
        <v>13</v>
      </c>
      <c r="I274" s="37">
        <v>190</v>
      </c>
      <c r="J274" s="38">
        <v>6</v>
      </c>
      <c r="K274" s="39" t="s">
        <v>579</v>
      </c>
      <c r="L274" s="40" t="s">
        <v>580</v>
      </c>
      <c r="M274" s="26" t="s">
        <v>16</v>
      </c>
      <c r="N274" s="26"/>
      <c r="O274" s="35" t="str">
        <f t="shared" si="4"/>
        <v>NE</v>
      </c>
    </row>
    <row r="275" spans="1:15" ht="15.75" customHeight="1">
      <c r="A275" s="34">
        <v>274</v>
      </c>
      <c r="B275" s="34">
        <f>VLOOKUP(E275,'[1]CM Liga'!$A:$B,2,FALSE)</f>
        <v>186</v>
      </c>
      <c r="C275" s="35" t="str">
        <f>VLOOKUP(E275,'[1]CM Liga'!$A:$C,3,FALSE)</f>
        <v>Split 1</v>
      </c>
      <c r="D275" s="26" t="s">
        <v>581</v>
      </c>
      <c r="E275" s="35" t="s">
        <v>595</v>
      </c>
      <c r="F275" s="35" t="str">
        <f>VLOOKUP(E275,'[1]CM Liga'!$A:$D,4,FALSE)</f>
        <v>Donji Muć</v>
      </c>
      <c r="G275" s="26">
        <v>2</v>
      </c>
      <c r="H275" s="36" t="s">
        <v>13</v>
      </c>
      <c r="I275" s="37">
        <v>190</v>
      </c>
      <c r="J275" s="38">
        <v>6</v>
      </c>
      <c r="K275" s="39" t="s">
        <v>582</v>
      </c>
      <c r="L275" s="40" t="s">
        <v>580</v>
      </c>
      <c r="M275" s="26" t="s">
        <v>16</v>
      </c>
      <c r="N275" s="26"/>
      <c r="O275" s="35" t="str">
        <f t="shared" si="4"/>
        <v>NE</v>
      </c>
    </row>
    <row r="276" spans="1:15" ht="15.75" customHeight="1">
      <c r="A276" s="34">
        <v>275</v>
      </c>
      <c r="B276" s="34">
        <f>VLOOKUP(E276,'[1]CM Liga'!$A:$B,2,FALSE)</f>
        <v>186</v>
      </c>
      <c r="C276" s="35" t="str">
        <f>VLOOKUP(E276,'[1]CM Liga'!$A:$C,3,FALSE)</f>
        <v>Split 1</v>
      </c>
      <c r="D276" s="26" t="s">
        <v>583</v>
      </c>
      <c r="E276" s="35" t="s">
        <v>595</v>
      </c>
      <c r="F276" s="35" t="str">
        <f>VLOOKUP(E276,'[1]CM Liga'!$A:$D,4,FALSE)</f>
        <v>Donji Muć</v>
      </c>
      <c r="G276" s="26">
        <v>3</v>
      </c>
      <c r="H276" s="36" t="s">
        <v>13</v>
      </c>
      <c r="I276" s="37">
        <v>190</v>
      </c>
      <c r="J276" s="38">
        <v>6</v>
      </c>
      <c r="K276" s="39" t="s">
        <v>584</v>
      </c>
      <c r="L276" s="40" t="s">
        <v>580</v>
      </c>
      <c r="M276" s="26" t="s">
        <v>16</v>
      </c>
      <c r="N276" s="26"/>
      <c r="O276" s="35" t="str">
        <f t="shared" si="4"/>
        <v>NE</v>
      </c>
    </row>
    <row r="277" spans="1:15" ht="15.75" customHeight="1">
      <c r="A277" s="34">
        <v>276</v>
      </c>
      <c r="B277" s="34">
        <f>VLOOKUP(E277,'[1]CM Liga'!$A:$B,2,FALSE)</f>
        <v>186</v>
      </c>
      <c r="C277" s="35" t="str">
        <f>VLOOKUP(E277,'[1]CM Liga'!$A:$C,3,FALSE)</f>
        <v>Split 1</v>
      </c>
      <c r="D277" s="26" t="s">
        <v>585</v>
      </c>
      <c r="E277" s="35" t="s">
        <v>595</v>
      </c>
      <c r="F277" s="35" t="str">
        <f>VLOOKUP(E277,'[1]CM Liga'!$A:$D,4,FALSE)</f>
        <v>Donji Muć</v>
      </c>
      <c r="G277" s="26">
        <v>4</v>
      </c>
      <c r="H277" s="36" t="s">
        <v>13</v>
      </c>
      <c r="I277" s="37">
        <v>190</v>
      </c>
      <c r="J277" s="38">
        <v>6</v>
      </c>
      <c r="K277" s="39" t="s">
        <v>586</v>
      </c>
      <c r="L277" s="40" t="s">
        <v>580</v>
      </c>
      <c r="M277" s="26" t="s">
        <v>16</v>
      </c>
      <c r="N277" s="26"/>
      <c r="O277" s="35" t="str">
        <f t="shared" si="4"/>
        <v>NE</v>
      </c>
    </row>
    <row r="278" spans="1:15" ht="15.75" customHeight="1">
      <c r="A278" s="34">
        <v>277</v>
      </c>
      <c r="B278" s="34">
        <f>VLOOKUP(E278,'[1]CM Liga'!$A:$B,2,FALSE)</f>
        <v>186</v>
      </c>
      <c r="C278" s="35" t="str">
        <f>VLOOKUP(E278,'[1]CM Liga'!$A:$C,3,FALSE)</f>
        <v>Split 1</v>
      </c>
      <c r="D278" s="26" t="s">
        <v>587</v>
      </c>
      <c r="E278" s="35" t="s">
        <v>595</v>
      </c>
      <c r="F278" s="35" t="str">
        <f>VLOOKUP(E278,'[1]CM Liga'!$A:$D,4,FALSE)</f>
        <v>Donji Muć</v>
      </c>
      <c r="G278" s="26">
        <v>5</v>
      </c>
      <c r="H278" s="36" t="s">
        <v>36</v>
      </c>
      <c r="I278" s="37">
        <v>340</v>
      </c>
      <c r="J278" s="38">
        <v>8</v>
      </c>
      <c r="K278" s="39" t="s">
        <v>588</v>
      </c>
      <c r="L278" s="40" t="s">
        <v>580</v>
      </c>
      <c r="M278" s="26" t="s">
        <v>16</v>
      </c>
      <c r="N278" s="26"/>
      <c r="O278" s="35" t="str">
        <f t="shared" si="4"/>
        <v>NE</v>
      </c>
    </row>
    <row r="279" spans="1:15" ht="15.75" customHeight="1">
      <c r="A279" s="34">
        <v>278</v>
      </c>
      <c r="B279" s="34">
        <f>VLOOKUP(E279,'[1]CM Liga'!$A:$B,2,FALSE)</f>
        <v>186</v>
      </c>
      <c r="C279" s="35" t="str">
        <f>VLOOKUP(E279,'[1]CM Liga'!$A:$C,3,FALSE)</f>
        <v>Split 1</v>
      </c>
      <c r="D279" s="26" t="s">
        <v>589</v>
      </c>
      <c r="E279" s="35" t="s">
        <v>595</v>
      </c>
      <c r="F279" s="35" t="str">
        <f>VLOOKUP(E279,'[1]CM Liga'!$A:$D,4,FALSE)</f>
        <v>Donji Muć</v>
      </c>
      <c r="G279" s="26">
        <v>6</v>
      </c>
      <c r="H279" s="36" t="s">
        <v>36</v>
      </c>
      <c r="I279" s="37">
        <v>340</v>
      </c>
      <c r="J279" s="38">
        <v>9</v>
      </c>
      <c r="K279" s="39" t="s">
        <v>590</v>
      </c>
      <c r="L279" s="40" t="s">
        <v>580</v>
      </c>
      <c r="M279" s="26" t="s">
        <v>16</v>
      </c>
      <c r="N279" s="26"/>
      <c r="O279" s="35" t="str">
        <f t="shared" si="4"/>
        <v>NE</v>
      </c>
    </row>
    <row r="280" spans="1:15" ht="15.75" customHeight="1">
      <c r="A280" s="34">
        <v>279</v>
      </c>
      <c r="B280" s="34">
        <f>VLOOKUP(E280,'[1]CM Liga'!$A:$B,2,FALSE)</f>
        <v>186</v>
      </c>
      <c r="C280" s="35" t="str">
        <f>VLOOKUP(E280,'[1]CM Liga'!$A:$C,3,FALSE)</f>
        <v>Split 1</v>
      </c>
      <c r="D280" s="26" t="s">
        <v>591</v>
      </c>
      <c r="E280" s="35" t="s">
        <v>595</v>
      </c>
      <c r="F280" s="35" t="str">
        <f>VLOOKUP(E280,'[1]CM Liga'!$A:$D,4,FALSE)</f>
        <v>Donji Muć</v>
      </c>
      <c r="G280" s="26">
        <v>7</v>
      </c>
      <c r="H280" s="36" t="s">
        <v>36</v>
      </c>
      <c r="I280" s="37">
        <v>340</v>
      </c>
      <c r="J280" s="38">
        <v>9</v>
      </c>
      <c r="K280" s="39" t="s">
        <v>592</v>
      </c>
      <c r="L280" s="40" t="s">
        <v>580</v>
      </c>
      <c r="M280" s="26" t="s">
        <v>16</v>
      </c>
      <c r="N280" s="26"/>
      <c r="O280" s="35" t="str">
        <f t="shared" si="4"/>
        <v>NE</v>
      </c>
    </row>
    <row r="281" spans="1:15" ht="15.75" customHeight="1">
      <c r="A281" s="34">
        <v>280</v>
      </c>
      <c r="B281" s="34">
        <f>VLOOKUP(E281,'[1]CM Liga'!$A:$B,2,FALSE)</f>
        <v>186</v>
      </c>
      <c r="C281" s="35" t="str">
        <f>VLOOKUP(E281,'[1]CM Liga'!$A:$C,3,FALSE)</f>
        <v>Split 1</v>
      </c>
      <c r="D281" s="26" t="s">
        <v>593</v>
      </c>
      <c r="E281" s="35" t="s">
        <v>595</v>
      </c>
      <c r="F281" s="35" t="str">
        <f>VLOOKUP(E281,'[1]CM Liga'!$A:$D,4,FALSE)</f>
        <v>Donji Muć</v>
      </c>
      <c r="G281" s="26">
        <v>8</v>
      </c>
      <c r="H281" s="36" t="s">
        <v>36</v>
      </c>
      <c r="I281" s="37">
        <v>340</v>
      </c>
      <c r="J281" s="38">
        <v>9</v>
      </c>
      <c r="K281" s="39" t="s">
        <v>594</v>
      </c>
      <c r="L281" s="40" t="s">
        <v>580</v>
      </c>
      <c r="M281" s="26" t="s">
        <v>16</v>
      </c>
      <c r="N281" s="26"/>
      <c r="O281" s="35" t="str">
        <f t="shared" si="4"/>
        <v>NE</v>
      </c>
    </row>
    <row r="282" spans="1:15" ht="15.75" customHeight="1">
      <c r="A282" s="34">
        <v>281</v>
      </c>
      <c r="B282" s="34">
        <f>VLOOKUP(E282,'[1]CM Liga'!$A:$B,2,FALSE)</f>
        <v>303</v>
      </c>
      <c r="C282" s="35" t="str">
        <f>VLOOKUP(E282,'[1]CM Liga'!$A:$C,3,FALSE)</f>
        <v>Čakovec</v>
      </c>
      <c r="D282" s="26" t="s">
        <v>2691</v>
      </c>
      <c r="E282" s="35" t="s">
        <v>601</v>
      </c>
      <c r="F282" s="35" t="str">
        <f>VLOOKUP(E282,'[1]CM Liga'!$A:$D,4,FALSE)</f>
        <v>Martijanec</v>
      </c>
      <c r="G282" s="26">
        <v>1</v>
      </c>
      <c r="H282" s="36" t="s">
        <v>36</v>
      </c>
      <c r="I282" s="37">
        <v>340</v>
      </c>
      <c r="J282" s="38">
        <v>14</v>
      </c>
      <c r="K282" s="39" t="s">
        <v>596</v>
      </c>
      <c r="L282" s="40" t="s">
        <v>597</v>
      </c>
      <c r="M282" s="26" t="s">
        <v>16</v>
      </c>
      <c r="N282" s="26"/>
      <c r="O282" s="35" t="str">
        <f t="shared" si="4"/>
        <v>DA</v>
      </c>
    </row>
    <row r="283" spans="1:15" ht="15.75" customHeight="1">
      <c r="A283" s="34">
        <v>282</v>
      </c>
      <c r="B283" s="34">
        <f>VLOOKUP(E283,'[1]CM Liga'!$A:$B,2,FALSE)</f>
        <v>303</v>
      </c>
      <c r="C283" s="35" t="str">
        <f>VLOOKUP(E283,'[1]CM Liga'!$A:$C,3,FALSE)</f>
        <v>Čakovec</v>
      </c>
      <c r="D283" s="26" t="s">
        <v>2692</v>
      </c>
      <c r="E283" s="35" t="s">
        <v>601</v>
      </c>
      <c r="F283" s="35" t="str">
        <f>VLOOKUP(E283,'[1]CM Liga'!$A:$D,4,FALSE)</f>
        <v>Martijanec</v>
      </c>
      <c r="G283" s="26">
        <v>2</v>
      </c>
      <c r="H283" s="36" t="s">
        <v>36</v>
      </c>
      <c r="I283" s="37">
        <v>340</v>
      </c>
      <c r="J283" s="38">
        <v>13.7</v>
      </c>
      <c r="K283" s="39" t="s">
        <v>598</v>
      </c>
      <c r="L283" s="40" t="s">
        <v>597</v>
      </c>
      <c r="M283" s="26" t="s">
        <v>16</v>
      </c>
      <c r="N283" s="26"/>
      <c r="O283" s="35" t="str">
        <f t="shared" si="4"/>
        <v>DA</v>
      </c>
    </row>
    <row r="284" spans="1:15" ht="15.75" customHeight="1">
      <c r="A284" s="34">
        <v>283</v>
      </c>
      <c r="B284" s="34">
        <f>VLOOKUP(E284,'[1]CM Liga'!$A:$B,2,FALSE)</f>
        <v>303</v>
      </c>
      <c r="C284" s="35" t="str">
        <f>VLOOKUP(E284,'[1]CM Liga'!$A:$C,3,FALSE)</f>
        <v>Čakovec</v>
      </c>
      <c r="D284" s="26" t="s">
        <v>2693</v>
      </c>
      <c r="E284" s="35" t="s">
        <v>601</v>
      </c>
      <c r="F284" s="35" t="str">
        <f>VLOOKUP(E284,'[1]CM Liga'!$A:$D,4,FALSE)</f>
        <v>Martijanec</v>
      </c>
      <c r="G284" s="26">
        <v>3</v>
      </c>
      <c r="H284" s="36" t="s">
        <v>36</v>
      </c>
      <c r="I284" s="37">
        <v>340</v>
      </c>
      <c r="J284" s="38">
        <v>16</v>
      </c>
      <c r="K284" s="39" t="s">
        <v>599</v>
      </c>
      <c r="L284" s="40" t="s">
        <v>597</v>
      </c>
      <c r="M284" s="26" t="s">
        <v>16</v>
      </c>
      <c r="N284" s="26"/>
      <c r="O284" s="35" t="str">
        <f t="shared" si="4"/>
        <v>DA</v>
      </c>
    </row>
    <row r="285" spans="1:15" ht="15.75" customHeight="1">
      <c r="A285" s="34">
        <v>284</v>
      </c>
      <c r="B285" s="34">
        <f>VLOOKUP(E285,'[1]CM Liga'!$A:$B,2,FALSE)</f>
        <v>303</v>
      </c>
      <c r="C285" s="35" t="str">
        <f>VLOOKUP(E285,'[1]CM Liga'!$A:$C,3,FALSE)</f>
        <v>Čakovec</v>
      </c>
      <c r="D285" s="26" t="s">
        <v>2694</v>
      </c>
      <c r="E285" s="35" t="s">
        <v>601</v>
      </c>
      <c r="F285" s="35" t="str">
        <f>VLOOKUP(E285,'[1]CM Liga'!$A:$D,4,FALSE)</f>
        <v>Martijanec</v>
      </c>
      <c r="G285" s="26">
        <v>4</v>
      </c>
      <c r="H285" s="36" t="s">
        <v>36</v>
      </c>
      <c r="I285" s="37">
        <v>340</v>
      </c>
      <c r="J285" s="38">
        <v>13</v>
      </c>
      <c r="K285" s="39" t="s">
        <v>600</v>
      </c>
      <c r="L285" s="40" t="s">
        <v>597</v>
      </c>
      <c r="M285" s="26" t="s">
        <v>16</v>
      </c>
      <c r="N285" s="26"/>
      <c r="O285" s="35" t="str">
        <f t="shared" si="4"/>
        <v>DA</v>
      </c>
    </row>
    <row r="286" spans="1:15" ht="15.75" customHeight="1">
      <c r="A286" s="34">
        <v>285</v>
      </c>
      <c r="B286" s="34">
        <f>VLOOKUP(E286,'[1]CM Liga'!$A:$B,2,FALSE)</f>
        <v>306</v>
      </c>
      <c r="C286" s="35" t="str">
        <f>VLOOKUP(E286,'[1]CM Liga'!$A:$C,3,FALSE)</f>
        <v>Šibenik</v>
      </c>
      <c r="D286" s="26" t="s">
        <v>2695</v>
      </c>
      <c r="E286" s="35" t="s">
        <v>610</v>
      </c>
      <c r="F286" s="35" t="str">
        <f>VLOOKUP(E286,'[1]CM Liga'!$A:$D,4,FALSE)</f>
        <v>Vrlika</v>
      </c>
      <c r="G286" s="26">
        <v>1</v>
      </c>
      <c r="H286" s="36" t="s">
        <v>36</v>
      </c>
      <c r="I286" s="37">
        <v>340</v>
      </c>
      <c r="J286" s="38">
        <v>5</v>
      </c>
      <c r="K286" s="39" t="s">
        <v>602</v>
      </c>
      <c r="L286" s="40" t="s">
        <v>603</v>
      </c>
      <c r="M286" s="26" t="s">
        <v>16</v>
      </c>
      <c r="N286" s="26"/>
      <c r="O286" s="35" t="str">
        <f t="shared" si="4"/>
        <v>DA</v>
      </c>
    </row>
    <row r="287" spans="1:15" ht="15.75" customHeight="1">
      <c r="A287" s="34">
        <v>286</v>
      </c>
      <c r="B287" s="34">
        <f>VLOOKUP(E287,'[1]CM Liga'!$A:$B,2,FALSE)</f>
        <v>306</v>
      </c>
      <c r="C287" s="35" t="str">
        <f>VLOOKUP(E287,'[1]CM Liga'!$A:$C,3,FALSE)</f>
        <v>Šibenik</v>
      </c>
      <c r="D287" s="26" t="s">
        <v>2696</v>
      </c>
      <c r="E287" s="35" t="s">
        <v>610</v>
      </c>
      <c r="F287" s="35" t="str">
        <f>VLOOKUP(E287,'[1]CM Liga'!$A:$D,4,FALSE)</f>
        <v>Vrlika</v>
      </c>
      <c r="G287" s="26">
        <v>2</v>
      </c>
      <c r="H287" s="36" t="s">
        <v>36</v>
      </c>
      <c r="I287" s="37">
        <v>340</v>
      </c>
      <c r="J287" s="38">
        <v>7</v>
      </c>
      <c r="K287" s="39" t="s">
        <v>604</v>
      </c>
      <c r="L287" s="40" t="s">
        <v>603</v>
      </c>
      <c r="M287" s="26" t="s">
        <v>16</v>
      </c>
      <c r="N287" s="26"/>
      <c r="O287" s="35" t="str">
        <f t="shared" si="4"/>
        <v>DA</v>
      </c>
    </row>
    <row r="288" spans="1:15" ht="15.75" customHeight="1">
      <c r="A288" s="34">
        <v>287</v>
      </c>
      <c r="B288" s="34">
        <f>VLOOKUP(E288,'[1]CM Liga'!$A:$B,2,FALSE)</f>
        <v>306</v>
      </c>
      <c r="C288" s="35" t="str">
        <f>VLOOKUP(E288,'[1]CM Liga'!$A:$C,3,FALSE)</f>
        <v>Šibenik</v>
      </c>
      <c r="D288" s="26" t="s">
        <v>2697</v>
      </c>
      <c r="E288" s="35" t="s">
        <v>610</v>
      </c>
      <c r="F288" s="35" t="str">
        <f>VLOOKUP(E288,'[1]CM Liga'!$A:$D,4,FALSE)</f>
        <v>Vrlika</v>
      </c>
      <c r="G288" s="26">
        <v>5</v>
      </c>
      <c r="H288" s="36" t="s">
        <v>36</v>
      </c>
      <c r="I288" s="37">
        <v>340</v>
      </c>
      <c r="J288" s="38">
        <v>12</v>
      </c>
      <c r="K288" s="39" t="s">
        <v>605</v>
      </c>
      <c r="L288" s="40" t="s">
        <v>603</v>
      </c>
      <c r="M288" s="26" t="s">
        <v>16</v>
      </c>
      <c r="N288" s="26" t="s">
        <v>606</v>
      </c>
      <c r="O288" s="35" t="str">
        <f t="shared" si="4"/>
        <v>DA</v>
      </c>
    </row>
    <row r="289" spans="1:15" ht="15.75" customHeight="1">
      <c r="A289" s="34">
        <v>288</v>
      </c>
      <c r="B289" s="34">
        <f>VLOOKUP(E289,'[1]CM Liga'!$A:$B,2,FALSE)</f>
        <v>306</v>
      </c>
      <c r="C289" s="35" t="str">
        <f>VLOOKUP(E289,'[1]CM Liga'!$A:$C,3,FALSE)</f>
        <v>Šibenik</v>
      </c>
      <c r="D289" s="26" t="s">
        <v>2698</v>
      </c>
      <c r="E289" s="35" t="s">
        <v>610</v>
      </c>
      <c r="F289" s="35" t="str">
        <f>VLOOKUP(E289,'[1]CM Liga'!$A:$D,4,FALSE)</f>
        <v>Vrlika</v>
      </c>
      <c r="G289" s="26">
        <v>6</v>
      </c>
      <c r="H289" s="36" t="s">
        <v>36</v>
      </c>
      <c r="I289" s="37">
        <v>320</v>
      </c>
      <c r="J289" s="38">
        <v>14</v>
      </c>
      <c r="K289" s="39" t="s">
        <v>607</v>
      </c>
      <c r="L289" s="40" t="s">
        <v>603</v>
      </c>
      <c r="M289" s="26" t="s">
        <v>16</v>
      </c>
      <c r="N289" s="26" t="s">
        <v>606</v>
      </c>
      <c r="O289" s="35" t="str">
        <f t="shared" si="4"/>
        <v>DA</v>
      </c>
    </row>
    <row r="290" spans="1:15" ht="15.75" customHeight="1">
      <c r="A290" s="34">
        <v>289</v>
      </c>
      <c r="B290" s="34">
        <f>VLOOKUP(E290,'[1]CM Liga'!$A:$B,2,FALSE)</f>
        <v>306</v>
      </c>
      <c r="C290" s="35" t="str">
        <f>VLOOKUP(E290,'[1]CM Liga'!$A:$C,3,FALSE)</f>
        <v>Šibenik</v>
      </c>
      <c r="D290" s="26" t="s">
        <v>2699</v>
      </c>
      <c r="E290" s="35" t="s">
        <v>610</v>
      </c>
      <c r="F290" s="35" t="str">
        <f>VLOOKUP(E290,'[1]CM Liga'!$A:$D,4,FALSE)</f>
        <v>Vrlika</v>
      </c>
      <c r="G290" s="26">
        <v>3</v>
      </c>
      <c r="H290" s="36" t="s">
        <v>36</v>
      </c>
      <c r="I290" s="37">
        <v>200</v>
      </c>
      <c r="J290" s="38">
        <v>6</v>
      </c>
      <c r="K290" s="39" t="s">
        <v>608</v>
      </c>
      <c r="L290" s="40" t="s">
        <v>603</v>
      </c>
      <c r="M290" s="26" t="s">
        <v>16</v>
      </c>
      <c r="N290" s="26"/>
      <c r="O290" s="35" t="str">
        <f t="shared" si="4"/>
        <v>DA</v>
      </c>
    </row>
    <row r="291" spans="1:15" ht="15.75" customHeight="1">
      <c r="A291" s="34">
        <v>290</v>
      </c>
      <c r="B291" s="34">
        <f>VLOOKUP(E291,'[1]CM Liga'!$A:$B,2,FALSE)</f>
        <v>306</v>
      </c>
      <c r="C291" s="35" t="str">
        <f>VLOOKUP(E291,'[1]CM Liga'!$A:$C,3,FALSE)</f>
        <v>Šibenik</v>
      </c>
      <c r="D291" s="26" t="s">
        <v>2700</v>
      </c>
      <c r="E291" s="35" t="s">
        <v>610</v>
      </c>
      <c r="F291" s="35" t="str">
        <f>VLOOKUP(E291,'[1]CM Liga'!$A:$D,4,FALSE)</f>
        <v>Vrlika</v>
      </c>
      <c r="G291" s="26">
        <v>4</v>
      </c>
      <c r="H291" s="36" t="s">
        <v>36</v>
      </c>
      <c r="I291" s="37">
        <v>160</v>
      </c>
      <c r="J291" s="38">
        <v>15</v>
      </c>
      <c r="K291" s="39" t="s">
        <v>609</v>
      </c>
      <c r="L291" s="40" t="s">
        <v>603</v>
      </c>
      <c r="M291" s="26" t="s">
        <v>16</v>
      </c>
      <c r="N291" s="26" t="s">
        <v>606</v>
      </c>
      <c r="O291" s="35" t="str">
        <f t="shared" si="4"/>
        <v>DA</v>
      </c>
    </row>
    <row r="292" spans="1:15" ht="15.75" customHeight="1">
      <c r="A292" s="34">
        <v>291</v>
      </c>
      <c r="B292" s="34">
        <f>VLOOKUP(E292,'[1]CM Liga'!$A:$B,2,FALSE)</f>
        <v>308</v>
      </c>
      <c r="C292" s="35" t="str">
        <f>VLOOKUP(E292,'[1]CM Liga'!$A:$C,3,FALSE)</f>
        <v>Vukovar</v>
      </c>
      <c r="D292" s="26" t="s">
        <v>2701</v>
      </c>
      <c r="E292" s="35" t="s">
        <v>619</v>
      </c>
      <c r="F292" s="35" t="str">
        <f>VLOOKUP(E292,'[1]CM Liga'!$A:$D,4,FALSE)</f>
        <v>Vukovar</v>
      </c>
      <c r="G292" s="26">
        <v>1</v>
      </c>
      <c r="H292" s="36" t="s">
        <v>13</v>
      </c>
      <c r="I292" s="37">
        <v>180</v>
      </c>
      <c r="J292" s="38">
        <v>6</v>
      </c>
      <c r="K292" s="39" t="s">
        <v>611</v>
      </c>
      <c r="L292" s="40" t="s">
        <v>2937</v>
      </c>
      <c r="M292" s="26" t="s">
        <v>16</v>
      </c>
      <c r="N292" s="26"/>
      <c r="O292" s="35" t="str">
        <f t="shared" si="4"/>
        <v>DA</v>
      </c>
    </row>
    <row r="293" spans="1:15" ht="15.75" customHeight="1">
      <c r="A293" s="34">
        <v>292</v>
      </c>
      <c r="B293" s="34">
        <f>VLOOKUP(E293,'[1]CM Liga'!$A:$B,2,FALSE)</f>
        <v>308</v>
      </c>
      <c r="C293" s="35" t="str">
        <f>VLOOKUP(E293,'[1]CM Liga'!$A:$C,3,FALSE)</f>
        <v>Vukovar</v>
      </c>
      <c r="D293" s="26" t="s">
        <v>2702</v>
      </c>
      <c r="E293" s="35" t="s">
        <v>619</v>
      </c>
      <c r="F293" s="35" t="str">
        <f>VLOOKUP(E293,'[1]CM Liga'!$A:$D,4,FALSE)</f>
        <v>Vukovar</v>
      </c>
      <c r="G293" s="26">
        <v>2</v>
      </c>
      <c r="H293" s="36" t="s">
        <v>13</v>
      </c>
      <c r="I293" s="37">
        <v>160</v>
      </c>
      <c r="J293" s="38">
        <v>7</v>
      </c>
      <c r="K293" s="39" t="s">
        <v>612</v>
      </c>
      <c r="L293" s="40" t="s">
        <v>2937</v>
      </c>
      <c r="M293" s="26" t="s">
        <v>16</v>
      </c>
      <c r="N293" s="26"/>
      <c r="O293" s="35" t="str">
        <f t="shared" si="4"/>
        <v>DA</v>
      </c>
    </row>
    <row r="294" spans="1:15" ht="15.75" customHeight="1">
      <c r="A294" s="34">
        <v>293</v>
      </c>
      <c r="B294" s="34">
        <f>VLOOKUP(E294,'[1]CM Liga'!$A:$B,2,FALSE)</f>
        <v>308</v>
      </c>
      <c r="C294" s="35" t="str">
        <f>VLOOKUP(E294,'[1]CM Liga'!$A:$C,3,FALSE)</f>
        <v>Vukovar</v>
      </c>
      <c r="D294" s="26" t="s">
        <v>2703</v>
      </c>
      <c r="E294" s="35" t="s">
        <v>619</v>
      </c>
      <c r="F294" s="35" t="str">
        <f>VLOOKUP(E294,'[1]CM Liga'!$A:$D,4,FALSE)</f>
        <v>Vukovar</v>
      </c>
      <c r="G294" s="26">
        <v>3</v>
      </c>
      <c r="H294" s="36" t="s">
        <v>13</v>
      </c>
      <c r="I294" s="37">
        <v>190</v>
      </c>
      <c r="J294" s="38">
        <v>5</v>
      </c>
      <c r="K294" s="39" t="s">
        <v>613</v>
      </c>
      <c r="L294" s="40" t="s">
        <v>2937</v>
      </c>
      <c r="M294" s="26" t="s">
        <v>16</v>
      </c>
      <c r="N294" s="26"/>
      <c r="O294" s="35" t="str">
        <f t="shared" si="4"/>
        <v>DA</v>
      </c>
    </row>
    <row r="295" spans="1:15" ht="15.75" customHeight="1">
      <c r="A295" s="34">
        <v>294</v>
      </c>
      <c r="B295" s="34">
        <f>VLOOKUP(E295,'[1]CM Liga'!$A:$B,2,FALSE)</f>
        <v>308</v>
      </c>
      <c r="C295" s="35" t="str">
        <f>VLOOKUP(E295,'[1]CM Liga'!$A:$C,3,FALSE)</f>
        <v>Vukovar</v>
      </c>
      <c r="D295" s="26" t="s">
        <v>2704</v>
      </c>
      <c r="E295" s="35" t="s">
        <v>619</v>
      </c>
      <c r="F295" s="35" t="str">
        <f>VLOOKUP(E295,'[1]CM Liga'!$A:$D,4,FALSE)</f>
        <v>Vukovar</v>
      </c>
      <c r="G295" s="26">
        <v>4</v>
      </c>
      <c r="H295" s="36" t="s">
        <v>13</v>
      </c>
      <c r="I295" s="37">
        <v>110</v>
      </c>
      <c r="J295" s="38">
        <v>4</v>
      </c>
      <c r="K295" s="39" t="s">
        <v>614</v>
      </c>
      <c r="L295" s="40" t="s">
        <v>2937</v>
      </c>
      <c r="M295" s="26" t="s">
        <v>16</v>
      </c>
      <c r="N295" s="26"/>
      <c r="O295" s="35" t="str">
        <f t="shared" si="4"/>
        <v>DA</v>
      </c>
    </row>
    <row r="296" spans="1:15" ht="15.75" customHeight="1">
      <c r="A296" s="34">
        <v>295</v>
      </c>
      <c r="B296" s="34">
        <f>VLOOKUP(E296,'[1]CM Liga'!$A:$B,2,FALSE)</f>
        <v>308</v>
      </c>
      <c r="C296" s="35" t="str">
        <f>VLOOKUP(E296,'[1]CM Liga'!$A:$C,3,FALSE)</f>
        <v>Vukovar</v>
      </c>
      <c r="D296" s="26" t="s">
        <v>2705</v>
      </c>
      <c r="E296" s="35" t="s">
        <v>619</v>
      </c>
      <c r="F296" s="35" t="str">
        <f>VLOOKUP(E296,'[1]CM Liga'!$A:$D,4,FALSE)</f>
        <v>Vukovar</v>
      </c>
      <c r="G296" s="26">
        <v>5</v>
      </c>
      <c r="H296" s="36" t="s">
        <v>36</v>
      </c>
      <c r="I296" s="37">
        <v>330</v>
      </c>
      <c r="J296" s="38">
        <v>10</v>
      </c>
      <c r="K296" s="39" t="s">
        <v>615</v>
      </c>
      <c r="L296" s="40" t="s">
        <v>2937</v>
      </c>
      <c r="M296" s="26" t="s">
        <v>16</v>
      </c>
      <c r="N296" s="26"/>
      <c r="O296" s="35" t="str">
        <f t="shared" si="4"/>
        <v>DA</v>
      </c>
    </row>
    <row r="297" spans="1:15" ht="15.75" customHeight="1">
      <c r="A297" s="34">
        <v>296</v>
      </c>
      <c r="B297" s="34">
        <f>VLOOKUP(E297,'[1]CM Liga'!$A:$B,2,FALSE)</f>
        <v>308</v>
      </c>
      <c r="C297" s="35" t="str">
        <f>VLOOKUP(E297,'[1]CM Liga'!$A:$C,3,FALSE)</f>
        <v>Vukovar</v>
      </c>
      <c r="D297" s="26" t="s">
        <v>2706</v>
      </c>
      <c r="E297" s="35" t="s">
        <v>619</v>
      </c>
      <c r="F297" s="35" t="str">
        <f>VLOOKUP(E297,'[1]CM Liga'!$A:$D,4,FALSE)</f>
        <v>Vukovar</v>
      </c>
      <c r="G297" s="26">
        <v>6</v>
      </c>
      <c r="H297" s="36" t="s">
        <v>36</v>
      </c>
      <c r="I297" s="37">
        <v>330</v>
      </c>
      <c r="J297" s="38">
        <v>12</v>
      </c>
      <c r="K297" s="39" t="s">
        <v>616</v>
      </c>
      <c r="L297" s="40" t="s">
        <v>2937</v>
      </c>
      <c r="M297" s="26" t="s">
        <v>16</v>
      </c>
      <c r="N297" s="26"/>
      <c r="O297" s="35" t="str">
        <f t="shared" si="4"/>
        <v>DA</v>
      </c>
    </row>
    <row r="298" spans="1:15" ht="15.75" customHeight="1">
      <c r="A298" s="34">
        <v>297</v>
      </c>
      <c r="B298" s="34">
        <f>VLOOKUP(E298,'[1]CM Liga'!$A:$B,2,FALSE)</f>
        <v>308</v>
      </c>
      <c r="C298" s="35" t="str">
        <f>VLOOKUP(E298,'[1]CM Liga'!$A:$C,3,FALSE)</f>
        <v>Vukovar</v>
      </c>
      <c r="D298" s="26" t="s">
        <v>2707</v>
      </c>
      <c r="E298" s="35" t="s">
        <v>619</v>
      </c>
      <c r="F298" s="35" t="str">
        <f>VLOOKUP(E298,'[1]CM Liga'!$A:$D,4,FALSE)</f>
        <v>Vukovar</v>
      </c>
      <c r="G298" s="26">
        <v>7</v>
      </c>
      <c r="H298" s="36" t="s">
        <v>36</v>
      </c>
      <c r="I298" s="37">
        <v>340</v>
      </c>
      <c r="J298" s="38">
        <v>6</v>
      </c>
      <c r="K298" s="39" t="s">
        <v>617</v>
      </c>
      <c r="L298" s="40" t="s">
        <v>2937</v>
      </c>
      <c r="M298" s="26" t="s">
        <v>16</v>
      </c>
      <c r="N298" s="26"/>
      <c r="O298" s="35" t="str">
        <f t="shared" si="4"/>
        <v>DA</v>
      </c>
    </row>
    <row r="299" spans="1:15" ht="15.75" customHeight="1">
      <c r="A299" s="34">
        <v>298</v>
      </c>
      <c r="B299" s="34">
        <f>VLOOKUP(E299,'[1]CM Liga'!$A:$B,2,FALSE)</f>
        <v>308</v>
      </c>
      <c r="C299" s="35" t="str">
        <f>VLOOKUP(E299,'[1]CM Liga'!$A:$C,3,FALSE)</f>
        <v>Vukovar</v>
      </c>
      <c r="D299" s="26" t="s">
        <v>2708</v>
      </c>
      <c r="E299" s="35" t="s">
        <v>619</v>
      </c>
      <c r="F299" s="35" t="str">
        <f>VLOOKUP(E299,'[1]CM Liga'!$A:$D,4,FALSE)</f>
        <v>Vukovar</v>
      </c>
      <c r="G299" s="26">
        <v>8</v>
      </c>
      <c r="H299" s="36" t="s">
        <v>36</v>
      </c>
      <c r="I299" s="37">
        <v>340</v>
      </c>
      <c r="J299" s="38">
        <v>7</v>
      </c>
      <c r="K299" s="39" t="s">
        <v>618</v>
      </c>
      <c r="L299" s="40" t="s">
        <v>2937</v>
      </c>
      <c r="M299" s="26" t="s">
        <v>16</v>
      </c>
      <c r="N299" s="26"/>
      <c r="O299" s="35" t="str">
        <f t="shared" si="4"/>
        <v>DA</v>
      </c>
    </row>
    <row r="300" spans="1:15" ht="15.75" customHeight="1">
      <c r="A300" s="34">
        <v>299</v>
      </c>
      <c r="B300" s="34">
        <f>VLOOKUP(E300,'[1]CM Liga'!$A:$B,2,FALSE)</f>
        <v>189</v>
      </c>
      <c r="C300" s="35" t="str">
        <f>VLOOKUP(E300,'[1]CM Liga'!$A:$C,3,FALSE)</f>
        <v>Krk</v>
      </c>
      <c r="D300" s="26" t="s">
        <v>620</v>
      </c>
      <c r="E300" s="35" t="s">
        <v>633</v>
      </c>
      <c r="F300" s="35" t="str">
        <f>VLOOKUP(E300,'[1]CM Liga'!$A:$D,4,FALSE)</f>
        <v>Omišalj</v>
      </c>
      <c r="G300" s="26">
        <v>1</v>
      </c>
      <c r="H300" s="36" t="s">
        <v>36</v>
      </c>
      <c r="I300" s="37">
        <v>340</v>
      </c>
      <c r="J300" s="38">
        <v>11.3</v>
      </c>
      <c r="K300" s="39" t="s">
        <v>621</v>
      </c>
      <c r="L300" s="40" t="s">
        <v>622</v>
      </c>
      <c r="M300" s="26" t="s">
        <v>16</v>
      </c>
      <c r="N300" s="26"/>
      <c r="O300" s="35" t="str">
        <f t="shared" si="4"/>
        <v>NE</v>
      </c>
    </row>
    <row r="301" spans="1:15" ht="15.75" customHeight="1">
      <c r="A301" s="34">
        <v>300</v>
      </c>
      <c r="B301" s="34">
        <f>VLOOKUP(E301,'[1]CM Liga'!$A:$B,2,FALSE)</f>
        <v>189</v>
      </c>
      <c r="C301" s="35" t="str">
        <f>VLOOKUP(E301,'[1]CM Liga'!$A:$C,3,FALSE)</f>
        <v>Krk</v>
      </c>
      <c r="D301" s="26" t="s">
        <v>623</v>
      </c>
      <c r="E301" s="35" t="s">
        <v>633</v>
      </c>
      <c r="F301" s="35" t="str">
        <f>VLOOKUP(E301,'[1]CM Liga'!$A:$D,4,FALSE)</f>
        <v>Omišalj</v>
      </c>
      <c r="G301" s="26">
        <v>2</v>
      </c>
      <c r="H301" s="36" t="s">
        <v>36</v>
      </c>
      <c r="I301" s="37">
        <v>320</v>
      </c>
      <c r="J301" s="38">
        <v>12.3</v>
      </c>
      <c r="K301" s="39" t="s">
        <v>624</v>
      </c>
      <c r="L301" s="40" t="s">
        <v>622</v>
      </c>
      <c r="M301" s="26" t="s">
        <v>16</v>
      </c>
      <c r="N301" s="26"/>
      <c r="O301" s="35" t="str">
        <f t="shared" si="4"/>
        <v>NE</v>
      </c>
    </row>
    <row r="302" spans="1:15" ht="15.75" customHeight="1">
      <c r="A302" s="34">
        <v>301</v>
      </c>
      <c r="B302" s="34">
        <f>VLOOKUP(E302,'[1]CM Liga'!$A:$B,2,FALSE)</f>
        <v>189</v>
      </c>
      <c r="C302" s="35" t="str">
        <f>VLOOKUP(E302,'[1]CM Liga'!$A:$C,3,FALSE)</f>
        <v>Krk</v>
      </c>
      <c r="D302" s="26" t="s">
        <v>625</v>
      </c>
      <c r="E302" s="35" t="s">
        <v>633</v>
      </c>
      <c r="F302" s="35" t="str">
        <f>VLOOKUP(E302,'[1]CM Liga'!$A:$D,4,FALSE)</f>
        <v>Omišalj</v>
      </c>
      <c r="G302" s="26">
        <v>3</v>
      </c>
      <c r="H302" s="36" t="s">
        <v>36</v>
      </c>
      <c r="I302" s="37">
        <v>130</v>
      </c>
      <c r="J302" s="38">
        <v>11</v>
      </c>
      <c r="K302" s="39" t="s">
        <v>626</v>
      </c>
      <c r="L302" s="40" t="s">
        <v>622</v>
      </c>
      <c r="M302" s="26" t="s">
        <v>16</v>
      </c>
      <c r="N302" s="26"/>
      <c r="O302" s="35" t="str">
        <f t="shared" si="4"/>
        <v>NE</v>
      </c>
    </row>
    <row r="303" spans="1:15" ht="15.75" customHeight="1">
      <c r="A303" s="34">
        <v>302</v>
      </c>
      <c r="B303" s="34">
        <f>VLOOKUP(E303,'[1]CM Liga'!$A:$B,2,FALSE)</f>
        <v>189</v>
      </c>
      <c r="C303" s="35" t="str">
        <f>VLOOKUP(E303,'[1]CM Liga'!$A:$C,3,FALSE)</f>
        <v>Krk</v>
      </c>
      <c r="D303" s="26" t="s">
        <v>627</v>
      </c>
      <c r="E303" s="35" t="s">
        <v>633</v>
      </c>
      <c r="F303" s="35" t="str">
        <f>VLOOKUP(E303,'[1]CM Liga'!$A:$D,4,FALSE)</f>
        <v>Omišalj</v>
      </c>
      <c r="G303" s="26">
        <v>5</v>
      </c>
      <c r="H303" s="36" t="s">
        <v>13</v>
      </c>
      <c r="I303" s="37">
        <v>120</v>
      </c>
      <c r="J303" s="38">
        <v>7</v>
      </c>
      <c r="K303" s="39" t="s">
        <v>628</v>
      </c>
      <c r="L303" s="40" t="s">
        <v>622</v>
      </c>
      <c r="M303" s="26" t="s">
        <v>323</v>
      </c>
      <c r="N303" s="26"/>
      <c r="O303" s="35" t="str">
        <f t="shared" si="4"/>
        <v>NE</v>
      </c>
    </row>
    <row r="304" spans="1:15" ht="15.75" customHeight="1">
      <c r="A304" s="34">
        <v>303</v>
      </c>
      <c r="B304" s="34">
        <f>VLOOKUP(E304,'[1]CM Liga'!$A:$B,2,FALSE)</f>
        <v>189</v>
      </c>
      <c r="C304" s="35" t="str">
        <f>VLOOKUP(E304,'[1]CM Liga'!$A:$C,3,FALSE)</f>
        <v>Krk</v>
      </c>
      <c r="D304" s="26" t="s">
        <v>629</v>
      </c>
      <c r="E304" s="35" t="s">
        <v>633</v>
      </c>
      <c r="F304" s="35" t="str">
        <f>VLOOKUP(E304,'[1]CM Liga'!$A:$D,4,FALSE)</f>
        <v>Omišalj</v>
      </c>
      <c r="G304" s="26">
        <v>6</v>
      </c>
      <c r="H304" s="36" t="s">
        <v>13</v>
      </c>
      <c r="I304" s="37">
        <v>190</v>
      </c>
      <c r="J304" s="38">
        <v>6.8</v>
      </c>
      <c r="K304" s="39" t="s">
        <v>630</v>
      </c>
      <c r="L304" s="40" t="s">
        <v>622</v>
      </c>
      <c r="M304" s="26" t="s">
        <v>323</v>
      </c>
      <c r="N304" s="26"/>
      <c r="O304" s="35" t="str">
        <f t="shared" si="4"/>
        <v>NE</v>
      </c>
    </row>
    <row r="305" spans="1:15" ht="15.75" customHeight="1">
      <c r="A305" s="34">
        <v>304</v>
      </c>
      <c r="B305" s="34">
        <f>VLOOKUP(E305,'[1]CM Liga'!$A:$B,2,FALSE)</f>
        <v>189</v>
      </c>
      <c r="C305" s="35" t="str">
        <f>VLOOKUP(E305,'[1]CM Liga'!$A:$C,3,FALSE)</f>
        <v>Krk</v>
      </c>
      <c r="D305" s="26" t="s">
        <v>631</v>
      </c>
      <c r="E305" s="35" t="s">
        <v>633</v>
      </c>
      <c r="F305" s="35" t="str">
        <f>VLOOKUP(E305,'[1]CM Liga'!$A:$D,4,FALSE)</f>
        <v>Omišalj</v>
      </c>
      <c r="G305" s="26">
        <v>7</v>
      </c>
      <c r="H305" s="36" t="s">
        <v>13</v>
      </c>
      <c r="I305" s="37">
        <v>180</v>
      </c>
      <c r="J305" s="38">
        <v>7.6</v>
      </c>
      <c r="K305" s="39" t="s">
        <v>632</v>
      </c>
      <c r="L305" s="40" t="s">
        <v>622</v>
      </c>
      <c r="M305" s="26" t="s">
        <v>323</v>
      </c>
      <c r="N305" s="26"/>
      <c r="O305" s="35" t="str">
        <f t="shared" si="4"/>
        <v>NE</v>
      </c>
    </row>
    <row r="306" spans="1:15" ht="15.75" customHeight="1">
      <c r="A306" s="34">
        <v>305</v>
      </c>
      <c r="B306" s="34">
        <f>VLOOKUP(E306,'[1]CM Liga'!$A:$B,2,FALSE)</f>
        <v>247</v>
      </c>
      <c r="C306" s="35" t="str">
        <f>VLOOKUP(E306,'[1]CM Liga'!$A:$C,3,FALSE)</f>
        <v>Bjelovar</v>
      </c>
      <c r="D306" s="26" t="s">
        <v>634</v>
      </c>
      <c r="E306" s="35" t="s">
        <v>645</v>
      </c>
      <c r="F306" s="35" t="str">
        <f>VLOOKUP(E306,'[1]CM Liga'!$A:$D,4,FALSE)</f>
        <v>Novigrad Podravski</v>
      </c>
      <c r="G306" s="26">
        <v>1</v>
      </c>
      <c r="H306" s="36" t="s">
        <v>36</v>
      </c>
      <c r="I306" s="37">
        <v>140</v>
      </c>
      <c r="J306" s="38">
        <v>2.1</v>
      </c>
      <c r="K306" s="39" t="s">
        <v>635</v>
      </c>
      <c r="L306" s="40" t="s">
        <v>636</v>
      </c>
      <c r="M306" s="26" t="s">
        <v>16</v>
      </c>
      <c r="N306" s="26"/>
      <c r="O306" s="35" t="str">
        <f t="shared" si="4"/>
        <v>DA</v>
      </c>
    </row>
    <row r="307" spans="1:15" ht="15.75" customHeight="1">
      <c r="A307" s="34">
        <v>306</v>
      </c>
      <c r="B307" s="34">
        <f>VLOOKUP(E307,'[1]CM Liga'!$A:$B,2,FALSE)</f>
        <v>247</v>
      </c>
      <c r="C307" s="35" t="str">
        <f>VLOOKUP(E307,'[1]CM Liga'!$A:$C,3,FALSE)</f>
        <v>Bjelovar</v>
      </c>
      <c r="D307" s="26" t="s">
        <v>637</v>
      </c>
      <c r="E307" s="35" t="s">
        <v>645</v>
      </c>
      <c r="F307" s="35" t="str">
        <f>VLOOKUP(E307,'[1]CM Liga'!$A:$D,4,FALSE)</f>
        <v>Novigrad Podravski</v>
      </c>
      <c r="G307" s="26">
        <v>2</v>
      </c>
      <c r="H307" s="36" t="s">
        <v>36</v>
      </c>
      <c r="I307" s="37">
        <v>320</v>
      </c>
      <c r="J307" s="38">
        <v>7.76</v>
      </c>
      <c r="K307" s="39" t="s">
        <v>638</v>
      </c>
      <c r="L307" s="40" t="s">
        <v>636</v>
      </c>
      <c r="M307" s="26" t="s">
        <v>16</v>
      </c>
      <c r="N307" s="26"/>
      <c r="O307" s="35" t="str">
        <f t="shared" si="4"/>
        <v>DA</v>
      </c>
    </row>
    <row r="308" spans="1:15" ht="15.75" customHeight="1">
      <c r="A308" s="34">
        <v>307</v>
      </c>
      <c r="B308" s="34">
        <f>VLOOKUP(E308,'[1]CM Liga'!$A:$B,2,FALSE)</f>
        <v>247</v>
      </c>
      <c r="C308" s="35" t="str">
        <f>VLOOKUP(E308,'[1]CM Liga'!$A:$C,3,FALSE)</f>
        <v>Bjelovar</v>
      </c>
      <c r="D308" s="26" t="s">
        <v>639</v>
      </c>
      <c r="E308" s="35" t="s">
        <v>645</v>
      </c>
      <c r="F308" s="35" t="str">
        <f>VLOOKUP(E308,'[1]CM Liga'!$A:$D,4,FALSE)</f>
        <v>Novigrad Podravski</v>
      </c>
      <c r="G308" s="26">
        <v>3</v>
      </c>
      <c r="H308" s="36" t="s">
        <v>36</v>
      </c>
      <c r="I308" s="37">
        <v>160</v>
      </c>
      <c r="J308" s="38">
        <v>2.5</v>
      </c>
      <c r="K308" s="39" t="s">
        <v>640</v>
      </c>
      <c r="L308" s="40" t="s">
        <v>636</v>
      </c>
      <c r="M308" s="26" t="s">
        <v>16</v>
      </c>
      <c r="N308" s="26"/>
      <c r="O308" s="35" t="str">
        <f t="shared" si="4"/>
        <v>DA</v>
      </c>
    </row>
    <row r="309" spans="1:15" ht="15.75" customHeight="1">
      <c r="A309" s="34">
        <v>308</v>
      </c>
      <c r="B309" s="34">
        <f>VLOOKUP(E309,'[1]CM Liga'!$A:$B,2,FALSE)</f>
        <v>247</v>
      </c>
      <c r="C309" s="35" t="str">
        <f>VLOOKUP(E309,'[1]CM Liga'!$A:$C,3,FALSE)</f>
        <v>Bjelovar</v>
      </c>
      <c r="D309" s="26" t="s">
        <v>641</v>
      </c>
      <c r="E309" s="35" t="s">
        <v>645</v>
      </c>
      <c r="F309" s="35" t="str">
        <f>VLOOKUP(E309,'[1]CM Liga'!$A:$D,4,FALSE)</f>
        <v>Novigrad Podravski</v>
      </c>
      <c r="G309" s="26">
        <v>4</v>
      </c>
      <c r="H309" s="36" t="s">
        <v>36</v>
      </c>
      <c r="I309" s="37">
        <v>170</v>
      </c>
      <c r="J309" s="38">
        <v>3.2</v>
      </c>
      <c r="K309" s="39" t="s">
        <v>642</v>
      </c>
      <c r="L309" s="40" t="s">
        <v>636</v>
      </c>
      <c r="M309" s="26" t="s">
        <v>16</v>
      </c>
      <c r="N309" s="26"/>
      <c r="O309" s="35" t="str">
        <f t="shared" si="4"/>
        <v>DA</v>
      </c>
    </row>
    <row r="310" spans="1:15" ht="15.75" customHeight="1">
      <c r="A310" s="34">
        <v>309</v>
      </c>
      <c r="B310" s="34">
        <f>VLOOKUP(E310,'[1]CM Liga'!$A:$B,2,FALSE)</f>
        <v>247</v>
      </c>
      <c r="C310" s="35" t="str">
        <f>VLOOKUP(E310,'[1]CM Liga'!$A:$C,3,FALSE)</f>
        <v>Bjelovar</v>
      </c>
      <c r="D310" s="26" t="s">
        <v>643</v>
      </c>
      <c r="E310" s="35" t="s">
        <v>645</v>
      </c>
      <c r="F310" s="35" t="str">
        <f>VLOOKUP(E310,'[1]CM Liga'!$A:$D,4,FALSE)</f>
        <v>Novigrad Podravski</v>
      </c>
      <c r="G310" s="26">
        <v>5</v>
      </c>
      <c r="H310" s="36" t="s">
        <v>36</v>
      </c>
      <c r="I310" s="37">
        <v>160</v>
      </c>
      <c r="J310" s="38">
        <v>3.4</v>
      </c>
      <c r="K310" s="39" t="s">
        <v>644</v>
      </c>
      <c r="L310" s="40" t="s">
        <v>636</v>
      </c>
      <c r="M310" s="26" t="s">
        <v>16</v>
      </c>
      <c r="N310" s="26"/>
      <c r="O310" s="35" t="str">
        <f t="shared" si="4"/>
        <v>DA</v>
      </c>
    </row>
    <row r="311" spans="1:15" ht="15.75" customHeight="1">
      <c r="A311" s="34">
        <v>310</v>
      </c>
      <c r="B311" s="34">
        <f>VLOOKUP(E311,'[1]CM Liga'!$A:$B,2,FALSE)</f>
        <v>125</v>
      </c>
      <c r="C311" s="35" t="str">
        <f>VLOOKUP(E311,'[1]CM Liga'!$A:$C,3,FALSE)</f>
        <v>Zagreb 1</v>
      </c>
      <c r="D311" s="26" t="s">
        <v>2709</v>
      </c>
      <c r="E311" s="35" t="s">
        <v>650</v>
      </c>
      <c r="F311" s="35" t="str">
        <f>VLOOKUP(E311,'[1]CM Liga'!$A:$D,4,FALSE)</f>
        <v>Zagreb</v>
      </c>
      <c r="G311" s="26">
        <v>1</v>
      </c>
      <c r="H311" s="36" t="s">
        <v>13</v>
      </c>
      <c r="I311" s="37">
        <v>180</v>
      </c>
      <c r="J311" s="38">
        <v>6</v>
      </c>
      <c r="K311" s="39" t="s">
        <v>646</v>
      </c>
      <c r="L311" s="40" t="s">
        <v>2938</v>
      </c>
      <c r="M311" s="26" t="s">
        <v>16</v>
      </c>
      <c r="N311" s="26"/>
      <c r="O311" s="35" t="str">
        <f t="shared" si="4"/>
        <v>NE</v>
      </c>
    </row>
    <row r="312" spans="1:15" ht="15.75" customHeight="1">
      <c r="A312" s="34">
        <v>311</v>
      </c>
      <c r="B312" s="34">
        <f>VLOOKUP(E312,'[1]CM Liga'!$A:$B,2,FALSE)</f>
        <v>125</v>
      </c>
      <c r="C312" s="35" t="str">
        <f>VLOOKUP(E312,'[1]CM Liga'!$A:$C,3,FALSE)</f>
        <v>Zagreb 1</v>
      </c>
      <c r="D312" s="26" t="s">
        <v>2710</v>
      </c>
      <c r="E312" s="35" t="s">
        <v>650</v>
      </c>
      <c r="F312" s="35" t="str">
        <f>VLOOKUP(E312,'[1]CM Liga'!$A:$D,4,FALSE)</f>
        <v>Zagreb</v>
      </c>
      <c r="G312" s="26">
        <v>2</v>
      </c>
      <c r="H312" s="36" t="s">
        <v>13</v>
      </c>
      <c r="I312" s="37">
        <v>190</v>
      </c>
      <c r="J312" s="38">
        <v>7</v>
      </c>
      <c r="K312" s="39" t="s">
        <v>647</v>
      </c>
      <c r="L312" s="40" t="s">
        <v>2938</v>
      </c>
      <c r="M312" s="26" t="s">
        <v>16</v>
      </c>
      <c r="N312" s="26"/>
      <c r="O312" s="35" t="str">
        <f t="shared" si="4"/>
        <v>NE</v>
      </c>
    </row>
    <row r="313" spans="1:15" ht="15.75" customHeight="1">
      <c r="A313" s="34">
        <v>312</v>
      </c>
      <c r="B313" s="34">
        <f>VLOOKUP(E313,'[1]CM Liga'!$A:$B,2,FALSE)</f>
        <v>125</v>
      </c>
      <c r="C313" s="35" t="str">
        <f>VLOOKUP(E313,'[1]CM Liga'!$A:$C,3,FALSE)</f>
        <v>Zagreb 1</v>
      </c>
      <c r="D313" s="26" t="s">
        <v>2711</v>
      </c>
      <c r="E313" s="35" t="s">
        <v>650</v>
      </c>
      <c r="F313" s="35" t="str">
        <f>VLOOKUP(E313,'[1]CM Liga'!$A:$D,4,FALSE)</f>
        <v>Zagreb</v>
      </c>
      <c r="G313" s="26">
        <v>3</v>
      </c>
      <c r="H313" s="36" t="s">
        <v>13</v>
      </c>
      <c r="I313" s="37">
        <v>190</v>
      </c>
      <c r="J313" s="38">
        <v>7</v>
      </c>
      <c r="K313" s="39" t="s">
        <v>648</v>
      </c>
      <c r="L313" s="40" t="s">
        <v>2939</v>
      </c>
      <c r="M313" s="26" t="s">
        <v>16</v>
      </c>
      <c r="N313" s="26"/>
      <c r="O313" s="35" t="str">
        <f t="shared" si="4"/>
        <v>NE</v>
      </c>
    </row>
    <row r="314" spans="1:15" ht="15.75" customHeight="1">
      <c r="A314" s="34">
        <v>313</v>
      </c>
      <c r="B314" s="34">
        <f>VLOOKUP(E314,'[1]CM Liga'!$A:$B,2,FALSE)</f>
        <v>125</v>
      </c>
      <c r="C314" s="35" t="str">
        <f>VLOOKUP(E314,'[1]CM Liga'!$A:$C,3,FALSE)</f>
        <v>Zagreb 1</v>
      </c>
      <c r="D314" s="26" t="s">
        <v>2712</v>
      </c>
      <c r="E314" s="35" t="s">
        <v>650</v>
      </c>
      <c r="F314" s="35" t="str">
        <f>VLOOKUP(E314,'[1]CM Liga'!$A:$D,4,FALSE)</f>
        <v>Zagreb</v>
      </c>
      <c r="G314" s="26">
        <v>4</v>
      </c>
      <c r="H314" s="36" t="s">
        <v>13</v>
      </c>
      <c r="I314" s="37">
        <v>190</v>
      </c>
      <c r="J314" s="38">
        <v>7</v>
      </c>
      <c r="K314" s="39" t="s">
        <v>649</v>
      </c>
      <c r="L314" s="40" t="s">
        <v>2939</v>
      </c>
      <c r="M314" s="26" t="s">
        <v>16</v>
      </c>
      <c r="N314" s="26"/>
      <c r="O314" s="35" t="str">
        <f t="shared" si="4"/>
        <v>NE</v>
      </c>
    </row>
    <row r="315" spans="1:15" ht="15.75" customHeight="1">
      <c r="A315" s="34">
        <v>314</v>
      </c>
      <c r="B315" s="34">
        <f>VLOOKUP(E315,'[1]CM Liga'!$A:$B,2,FALSE)</f>
        <v>3</v>
      </c>
      <c r="C315" s="35" t="str">
        <f>VLOOKUP(E315,'[1]CM Liga'!$A:$C,3,FALSE)</f>
        <v>Rijeka 1</v>
      </c>
      <c r="D315" s="26" t="s">
        <v>651</v>
      </c>
      <c r="E315" s="35" t="s">
        <v>685</v>
      </c>
      <c r="F315" s="35" t="str">
        <f>VLOOKUP(E315,'[1]CM Liga'!$A:$D,4,FALSE)</f>
        <v>Opatija</v>
      </c>
      <c r="G315" s="26">
        <v>1</v>
      </c>
      <c r="H315" s="36" t="s">
        <v>13</v>
      </c>
      <c r="I315" s="37">
        <v>70</v>
      </c>
      <c r="J315" s="38">
        <v>3.5</v>
      </c>
      <c r="K315" s="39" t="s">
        <v>652</v>
      </c>
      <c r="L315" s="40" t="s">
        <v>653</v>
      </c>
      <c r="M315" s="26" t="s">
        <v>16</v>
      </c>
      <c r="N315" s="26"/>
      <c r="O315" s="35" t="str">
        <f t="shared" si="4"/>
        <v>NE</v>
      </c>
    </row>
    <row r="316" spans="1:15" ht="15.75" customHeight="1">
      <c r="A316" s="34">
        <v>315</v>
      </c>
      <c r="B316" s="34">
        <f>VLOOKUP(E316,'[1]CM Liga'!$A:$B,2,FALSE)</f>
        <v>3</v>
      </c>
      <c r="C316" s="35" t="str">
        <f>VLOOKUP(E316,'[1]CM Liga'!$A:$C,3,FALSE)</f>
        <v>Rijeka 1</v>
      </c>
      <c r="D316" s="26" t="s">
        <v>654</v>
      </c>
      <c r="E316" s="35" t="s">
        <v>685</v>
      </c>
      <c r="F316" s="35" t="str">
        <f>VLOOKUP(E316,'[1]CM Liga'!$A:$D,4,FALSE)</f>
        <v>Opatija</v>
      </c>
      <c r="G316" s="26">
        <v>2</v>
      </c>
      <c r="H316" s="36" t="s">
        <v>13</v>
      </c>
      <c r="I316" s="37">
        <v>60</v>
      </c>
      <c r="J316" s="38">
        <v>4</v>
      </c>
      <c r="K316" s="39" t="s">
        <v>655</v>
      </c>
      <c r="L316" s="40" t="s">
        <v>653</v>
      </c>
      <c r="M316" s="26" t="s">
        <v>16</v>
      </c>
      <c r="N316" s="26"/>
      <c r="O316" s="35" t="str">
        <f t="shared" si="4"/>
        <v>NE</v>
      </c>
    </row>
    <row r="317" spans="1:15" ht="15.75" customHeight="1">
      <c r="A317" s="34">
        <v>316</v>
      </c>
      <c r="B317" s="34">
        <f>VLOOKUP(E317,'[1]CM Liga'!$A:$B,2,FALSE)</f>
        <v>3</v>
      </c>
      <c r="C317" s="35" t="str">
        <f>VLOOKUP(E317,'[1]CM Liga'!$A:$C,3,FALSE)</f>
        <v>Rijeka 1</v>
      </c>
      <c r="D317" s="26" t="s">
        <v>656</v>
      </c>
      <c r="E317" s="35" t="s">
        <v>685</v>
      </c>
      <c r="F317" s="35" t="str">
        <f>VLOOKUP(E317,'[1]CM Liga'!$A:$D,4,FALSE)</f>
        <v>Opatija</v>
      </c>
      <c r="G317" s="26">
        <v>3</v>
      </c>
      <c r="H317" s="36" t="s">
        <v>13</v>
      </c>
      <c r="I317" s="37">
        <v>60</v>
      </c>
      <c r="J317" s="38">
        <v>3.5</v>
      </c>
      <c r="K317" s="39" t="s">
        <v>657</v>
      </c>
      <c r="L317" s="40" t="s">
        <v>653</v>
      </c>
      <c r="M317" s="26" t="s">
        <v>16</v>
      </c>
      <c r="N317" s="26"/>
      <c r="O317" s="35" t="str">
        <f t="shared" si="4"/>
        <v>NE</v>
      </c>
    </row>
    <row r="318" spans="1:15" ht="15.75" customHeight="1">
      <c r="A318" s="34">
        <v>317</v>
      </c>
      <c r="B318" s="34">
        <f>VLOOKUP(E318,'[1]CM Liga'!$A:$B,2,FALSE)</f>
        <v>3</v>
      </c>
      <c r="C318" s="35" t="str">
        <f>VLOOKUP(E318,'[1]CM Liga'!$A:$C,3,FALSE)</f>
        <v>Rijeka 1</v>
      </c>
      <c r="D318" s="26" t="s">
        <v>658</v>
      </c>
      <c r="E318" s="35" t="s">
        <v>685</v>
      </c>
      <c r="F318" s="35" t="str">
        <f>VLOOKUP(E318,'[1]CM Liga'!$A:$D,4,FALSE)</f>
        <v>Opatija</v>
      </c>
      <c r="G318" s="26">
        <v>4</v>
      </c>
      <c r="H318" s="36" t="s">
        <v>13</v>
      </c>
      <c r="I318" s="37">
        <v>180</v>
      </c>
      <c r="J318" s="38">
        <v>3.2</v>
      </c>
      <c r="K318" s="39" t="s">
        <v>659</v>
      </c>
      <c r="L318" s="40" t="s">
        <v>653</v>
      </c>
      <c r="M318" s="26" t="s">
        <v>81</v>
      </c>
      <c r="N318" s="26"/>
      <c r="O318" s="35" t="str">
        <f t="shared" si="4"/>
        <v>NE</v>
      </c>
    </row>
    <row r="319" spans="1:15" ht="15.75" customHeight="1">
      <c r="A319" s="34">
        <v>318</v>
      </c>
      <c r="B319" s="34">
        <f>VLOOKUP(E319,'[1]CM Liga'!$A:$B,2,FALSE)</f>
        <v>3</v>
      </c>
      <c r="C319" s="35" t="str">
        <f>VLOOKUP(E319,'[1]CM Liga'!$A:$C,3,FALSE)</f>
        <v>Rijeka 1</v>
      </c>
      <c r="D319" s="26" t="s">
        <v>660</v>
      </c>
      <c r="E319" s="35" t="s">
        <v>685</v>
      </c>
      <c r="F319" s="35" t="str">
        <f>VLOOKUP(E319,'[1]CM Liga'!$A:$D,4,FALSE)</f>
        <v>Opatija</v>
      </c>
      <c r="G319" s="26">
        <v>5</v>
      </c>
      <c r="H319" s="36" t="s">
        <v>13</v>
      </c>
      <c r="I319" s="37">
        <v>50</v>
      </c>
      <c r="J319" s="38">
        <v>3.6</v>
      </c>
      <c r="K319" s="39" t="s">
        <v>661</v>
      </c>
      <c r="L319" s="40" t="s">
        <v>653</v>
      </c>
      <c r="M319" s="26" t="s">
        <v>81</v>
      </c>
      <c r="N319" s="26"/>
      <c r="O319" s="35" t="str">
        <f t="shared" si="4"/>
        <v>NE</v>
      </c>
    </row>
    <row r="320" spans="1:15" ht="15.75" customHeight="1">
      <c r="A320" s="34">
        <v>319</v>
      </c>
      <c r="B320" s="34">
        <f>VLOOKUP(E320,'[1]CM Liga'!$A:$B,2,FALSE)</f>
        <v>3</v>
      </c>
      <c r="C320" s="35" t="str">
        <f>VLOOKUP(E320,'[1]CM Liga'!$A:$C,3,FALSE)</f>
        <v>Rijeka 1</v>
      </c>
      <c r="D320" s="26" t="s">
        <v>662</v>
      </c>
      <c r="E320" s="35" t="s">
        <v>685</v>
      </c>
      <c r="F320" s="35" t="str">
        <f>VLOOKUP(E320,'[1]CM Liga'!$A:$D,4,FALSE)</f>
        <v>Opatija</v>
      </c>
      <c r="G320" s="26">
        <v>6</v>
      </c>
      <c r="H320" s="36" t="s">
        <v>13</v>
      </c>
      <c r="I320" s="37">
        <v>90</v>
      </c>
      <c r="J320" s="38">
        <v>3.5</v>
      </c>
      <c r="K320" s="39" t="s">
        <v>663</v>
      </c>
      <c r="L320" s="40" t="s">
        <v>653</v>
      </c>
      <c r="M320" s="26" t="s">
        <v>16</v>
      </c>
      <c r="N320" s="26"/>
      <c r="O320" s="35" t="str">
        <f t="shared" si="4"/>
        <v>NE</v>
      </c>
    </row>
    <row r="321" spans="1:15" ht="15.75" customHeight="1">
      <c r="A321" s="34">
        <v>320</v>
      </c>
      <c r="B321" s="34">
        <f>VLOOKUP(E321,'[1]CM Liga'!$A:$B,2,FALSE)</f>
        <v>3</v>
      </c>
      <c r="C321" s="35" t="str">
        <f>VLOOKUP(E321,'[1]CM Liga'!$A:$C,3,FALSE)</f>
        <v>Rijeka 1</v>
      </c>
      <c r="D321" s="26" t="s">
        <v>664</v>
      </c>
      <c r="E321" s="35" t="s">
        <v>685</v>
      </c>
      <c r="F321" s="35" t="str">
        <f>VLOOKUP(E321,'[1]CM Liga'!$A:$D,4,FALSE)</f>
        <v>Opatija</v>
      </c>
      <c r="G321" s="26">
        <v>7</v>
      </c>
      <c r="H321" s="36" t="s">
        <v>13</v>
      </c>
      <c r="I321" s="37">
        <v>150</v>
      </c>
      <c r="J321" s="38">
        <v>3.3</v>
      </c>
      <c r="K321" s="39" t="s">
        <v>665</v>
      </c>
      <c r="L321" s="40" t="s">
        <v>666</v>
      </c>
      <c r="M321" s="26" t="s">
        <v>16</v>
      </c>
      <c r="N321" s="26"/>
      <c r="O321" s="35" t="str">
        <f t="shared" si="4"/>
        <v>NE</v>
      </c>
    </row>
    <row r="322" spans="1:15" ht="15.75" customHeight="1">
      <c r="A322" s="34">
        <v>321</v>
      </c>
      <c r="B322" s="34">
        <f>VLOOKUP(E322,'[1]CM Liga'!$A:$B,2,FALSE)</f>
        <v>3</v>
      </c>
      <c r="C322" s="35" t="str">
        <f>VLOOKUP(E322,'[1]CM Liga'!$A:$C,3,FALSE)</f>
        <v>Rijeka 1</v>
      </c>
      <c r="D322" s="26" t="s">
        <v>667</v>
      </c>
      <c r="E322" s="35" t="s">
        <v>685</v>
      </c>
      <c r="F322" s="35" t="str">
        <f>VLOOKUP(E322,'[1]CM Liga'!$A:$D,4,FALSE)</f>
        <v>Opatija</v>
      </c>
      <c r="G322" s="26">
        <v>8</v>
      </c>
      <c r="H322" s="36" t="s">
        <v>13</v>
      </c>
      <c r="I322" s="37">
        <v>140</v>
      </c>
      <c r="J322" s="38">
        <v>3.5</v>
      </c>
      <c r="K322" s="39" t="s">
        <v>668</v>
      </c>
      <c r="L322" s="40" t="s">
        <v>653</v>
      </c>
      <c r="M322" s="26" t="s">
        <v>16</v>
      </c>
      <c r="N322" s="26"/>
      <c r="O322" s="35" t="str">
        <f t="shared" ref="O322:O385" si="5">IF(B322&gt;218,"DA","NE")</f>
        <v>NE</v>
      </c>
    </row>
    <row r="323" spans="1:15" ht="15.75" customHeight="1">
      <c r="A323" s="34">
        <v>322</v>
      </c>
      <c r="B323" s="34">
        <f>VLOOKUP(E323,'[1]CM Liga'!$A:$B,2,FALSE)</f>
        <v>3</v>
      </c>
      <c r="C323" s="35" t="str">
        <f>VLOOKUP(E323,'[1]CM Liga'!$A:$C,3,FALSE)</f>
        <v>Rijeka 1</v>
      </c>
      <c r="D323" s="26" t="s">
        <v>669</v>
      </c>
      <c r="E323" s="35" t="s">
        <v>685</v>
      </c>
      <c r="F323" s="35" t="str">
        <f>VLOOKUP(E323,'[1]CM Liga'!$A:$D,4,FALSE)</f>
        <v>Opatija</v>
      </c>
      <c r="G323" s="26">
        <v>9</v>
      </c>
      <c r="H323" s="36" t="s">
        <v>13</v>
      </c>
      <c r="I323" s="37">
        <v>120</v>
      </c>
      <c r="J323" s="38">
        <v>3.6</v>
      </c>
      <c r="K323" s="39" t="s">
        <v>670</v>
      </c>
      <c r="L323" s="40" t="s">
        <v>653</v>
      </c>
      <c r="M323" s="26" t="s">
        <v>16</v>
      </c>
      <c r="N323" s="26"/>
      <c r="O323" s="35" t="str">
        <f t="shared" si="5"/>
        <v>NE</v>
      </c>
    </row>
    <row r="324" spans="1:15" ht="15.75" customHeight="1">
      <c r="A324" s="34">
        <v>323</v>
      </c>
      <c r="B324" s="34">
        <f>VLOOKUP(E324,'[1]CM Liga'!$A:$B,2,FALSE)</f>
        <v>3</v>
      </c>
      <c r="C324" s="35" t="str">
        <f>VLOOKUP(E324,'[1]CM Liga'!$A:$C,3,FALSE)</f>
        <v>Rijeka 1</v>
      </c>
      <c r="D324" s="26" t="s">
        <v>671</v>
      </c>
      <c r="E324" s="35" t="s">
        <v>685</v>
      </c>
      <c r="F324" s="35" t="str">
        <f>VLOOKUP(E324,'[1]CM Liga'!$A:$D,4,FALSE)</f>
        <v>Opatija</v>
      </c>
      <c r="G324" s="26">
        <v>10</v>
      </c>
      <c r="H324" s="36" t="s">
        <v>36</v>
      </c>
      <c r="I324" s="37">
        <v>190</v>
      </c>
      <c r="J324" s="38">
        <v>11.8</v>
      </c>
      <c r="K324" s="39" t="s">
        <v>672</v>
      </c>
      <c r="L324" s="40" t="s">
        <v>653</v>
      </c>
      <c r="M324" s="26" t="s">
        <v>16</v>
      </c>
      <c r="N324" s="26"/>
      <c r="O324" s="35" t="str">
        <f t="shared" si="5"/>
        <v>NE</v>
      </c>
    </row>
    <row r="325" spans="1:15" ht="15.75" customHeight="1">
      <c r="A325" s="34">
        <v>324</v>
      </c>
      <c r="B325" s="34">
        <f>VLOOKUP(E325,'[1]CM Liga'!$A:$B,2,FALSE)</f>
        <v>3</v>
      </c>
      <c r="C325" s="35" t="str">
        <f>VLOOKUP(E325,'[1]CM Liga'!$A:$C,3,FALSE)</f>
        <v>Rijeka 1</v>
      </c>
      <c r="D325" s="26" t="s">
        <v>673</v>
      </c>
      <c r="E325" s="35" t="s">
        <v>685</v>
      </c>
      <c r="F325" s="35" t="str">
        <f>VLOOKUP(E325,'[1]CM Liga'!$A:$D,4,FALSE)</f>
        <v>Opatija</v>
      </c>
      <c r="G325" s="26">
        <v>11</v>
      </c>
      <c r="H325" s="36" t="s">
        <v>36</v>
      </c>
      <c r="I325" s="37">
        <v>250</v>
      </c>
      <c r="J325" s="38">
        <v>11.3</v>
      </c>
      <c r="K325" s="39" t="s">
        <v>674</v>
      </c>
      <c r="L325" s="40" t="s">
        <v>653</v>
      </c>
      <c r="M325" s="26" t="s">
        <v>16</v>
      </c>
      <c r="N325" s="26"/>
      <c r="O325" s="35" t="str">
        <f t="shared" si="5"/>
        <v>NE</v>
      </c>
    </row>
    <row r="326" spans="1:15" ht="15.75" customHeight="1">
      <c r="A326" s="34">
        <v>325</v>
      </c>
      <c r="B326" s="34">
        <f>VLOOKUP(E326,'[1]CM Liga'!$A:$B,2,FALSE)</f>
        <v>3</v>
      </c>
      <c r="C326" s="35" t="str">
        <f>VLOOKUP(E326,'[1]CM Liga'!$A:$C,3,FALSE)</f>
        <v>Rijeka 1</v>
      </c>
      <c r="D326" s="26" t="s">
        <v>675</v>
      </c>
      <c r="E326" s="35" t="s">
        <v>685</v>
      </c>
      <c r="F326" s="35" t="str">
        <f>VLOOKUP(E326,'[1]CM Liga'!$A:$D,4,FALSE)</f>
        <v>Opatija</v>
      </c>
      <c r="G326" s="26">
        <v>12</v>
      </c>
      <c r="H326" s="36" t="s">
        <v>36</v>
      </c>
      <c r="I326" s="37">
        <v>240</v>
      </c>
      <c r="J326" s="38">
        <v>11.4</v>
      </c>
      <c r="K326" s="39" t="s">
        <v>676</v>
      </c>
      <c r="L326" s="40" t="s">
        <v>653</v>
      </c>
      <c r="M326" s="26" t="s">
        <v>16</v>
      </c>
      <c r="N326" s="26"/>
      <c r="O326" s="35" t="str">
        <f t="shared" si="5"/>
        <v>NE</v>
      </c>
    </row>
    <row r="327" spans="1:15" ht="15.75" customHeight="1">
      <c r="A327" s="34">
        <v>326</v>
      </c>
      <c r="B327" s="34">
        <f>VLOOKUP(E327,'[1]CM Liga'!$A:$B,2,FALSE)</f>
        <v>3</v>
      </c>
      <c r="C327" s="35" t="str">
        <f>VLOOKUP(E327,'[1]CM Liga'!$A:$C,3,FALSE)</f>
        <v>Rijeka 1</v>
      </c>
      <c r="D327" s="26" t="s">
        <v>677</v>
      </c>
      <c r="E327" s="35" t="s">
        <v>685</v>
      </c>
      <c r="F327" s="35" t="str">
        <f>VLOOKUP(E327,'[1]CM Liga'!$A:$D,4,FALSE)</f>
        <v>Opatija</v>
      </c>
      <c r="G327" s="26">
        <v>13</v>
      </c>
      <c r="H327" s="36" t="s">
        <v>36</v>
      </c>
      <c r="I327" s="37">
        <v>120</v>
      </c>
      <c r="J327" s="38">
        <v>11.2</v>
      </c>
      <c r="K327" s="39" t="s">
        <v>678</v>
      </c>
      <c r="L327" s="40" t="s">
        <v>666</v>
      </c>
      <c r="M327" s="26" t="s">
        <v>16</v>
      </c>
      <c r="N327" s="26"/>
      <c r="O327" s="35" t="str">
        <f t="shared" si="5"/>
        <v>NE</v>
      </c>
    </row>
    <row r="328" spans="1:15" ht="15.75" customHeight="1">
      <c r="A328" s="34">
        <v>327</v>
      </c>
      <c r="B328" s="34">
        <f>VLOOKUP(E328,'[1]CM Liga'!$A:$B,2,FALSE)</f>
        <v>3</v>
      </c>
      <c r="C328" s="35" t="str">
        <f>VLOOKUP(E328,'[1]CM Liga'!$A:$C,3,FALSE)</f>
        <v>Rijeka 1</v>
      </c>
      <c r="D328" s="26" t="s">
        <v>679</v>
      </c>
      <c r="E328" s="35" t="s">
        <v>685</v>
      </c>
      <c r="F328" s="35" t="str">
        <f>VLOOKUP(E328,'[1]CM Liga'!$A:$D,4,FALSE)</f>
        <v>Opatija</v>
      </c>
      <c r="G328" s="26">
        <v>14</v>
      </c>
      <c r="H328" s="36" t="s">
        <v>36</v>
      </c>
      <c r="I328" s="37">
        <v>110</v>
      </c>
      <c r="J328" s="38">
        <v>11.3</v>
      </c>
      <c r="K328" s="39" t="s">
        <v>680</v>
      </c>
      <c r="L328" s="40" t="s">
        <v>666</v>
      </c>
      <c r="M328" s="26" t="s">
        <v>16</v>
      </c>
      <c r="N328" s="26"/>
      <c r="O328" s="35" t="str">
        <f t="shared" si="5"/>
        <v>NE</v>
      </c>
    </row>
    <row r="329" spans="1:15" ht="15.75" customHeight="1">
      <c r="A329" s="34">
        <v>328</v>
      </c>
      <c r="B329" s="34">
        <f>VLOOKUP(E329,'[1]CM Liga'!$A:$B,2,FALSE)</f>
        <v>3</v>
      </c>
      <c r="C329" s="35" t="str">
        <f>VLOOKUP(E329,'[1]CM Liga'!$A:$C,3,FALSE)</f>
        <v>Rijeka 1</v>
      </c>
      <c r="D329" s="26" t="s">
        <v>681</v>
      </c>
      <c r="E329" s="35" t="s">
        <v>685</v>
      </c>
      <c r="F329" s="35" t="str">
        <f>VLOOKUP(E329,'[1]CM Liga'!$A:$D,4,FALSE)</f>
        <v>Opatija</v>
      </c>
      <c r="G329" s="26">
        <v>15</v>
      </c>
      <c r="H329" s="36" t="s">
        <v>36</v>
      </c>
      <c r="I329" s="37">
        <v>90</v>
      </c>
      <c r="J329" s="38">
        <v>11.3</v>
      </c>
      <c r="K329" s="39" t="s">
        <v>682</v>
      </c>
      <c r="L329" s="40" t="s">
        <v>666</v>
      </c>
      <c r="M329" s="26" t="s">
        <v>16</v>
      </c>
      <c r="N329" s="26"/>
      <c r="O329" s="35" t="str">
        <f t="shared" si="5"/>
        <v>NE</v>
      </c>
    </row>
    <row r="330" spans="1:15" ht="15.75" customHeight="1">
      <c r="A330" s="34">
        <v>329</v>
      </c>
      <c r="B330" s="34">
        <f>VLOOKUP(E330,'[1]CM Liga'!$A:$B,2,FALSE)</f>
        <v>3</v>
      </c>
      <c r="C330" s="35" t="str">
        <f>VLOOKUP(E330,'[1]CM Liga'!$A:$C,3,FALSE)</f>
        <v>Rijeka 1</v>
      </c>
      <c r="D330" s="26" t="s">
        <v>683</v>
      </c>
      <c r="E330" s="35" t="s">
        <v>685</v>
      </c>
      <c r="F330" s="35" t="str">
        <f>VLOOKUP(E330,'[1]CM Liga'!$A:$D,4,FALSE)</f>
        <v>Opatija</v>
      </c>
      <c r="G330" s="26">
        <v>16</v>
      </c>
      <c r="H330" s="36" t="s">
        <v>36</v>
      </c>
      <c r="I330" s="37">
        <v>280</v>
      </c>
      <c r="J330" s="38">
        <v>12.9</v>
      </c>
      <c r="K330" s="39" t="s">
        <v>684</v>
      </c>
      <c r="L330" s="40" t="s">
        <v>653</v>
      </c>
      <c r="M330" s="26" t="s">
        <v>16</v>
      </c>
      <c r="N330" s="26"/>
      <c r="O330" s="35" t="str">
        <f t="shared" si="5"/>
        <v>NE</v>
      </c>
    </row>
    <row r="331" spans="1:15" ht="15.75" customHeight="1">
      <c r="A331" s="34">
        <v>330</v>
      </c>
      <c r="B331" s="34">
        <f>VLOOKUP(E331,'[1]CM Liga'!$A:$B,2,FALSE)</f>
        <v>241</v>
      </c>
      <c r="C331" s="35" t="str">
        <f>VLOOKUP(E331,'[1]CM Liga'!$A:$C,3,FALSE)</f>
        <v>Vukovar</v>
      </c>
      <c r="D331" s="26" t="s">
        <v>686</v>
      </c>
      <c r="E331" s="35" t="s">
        <v>697</v>
      </c>
      <c r="F331" s="35" t="str">
        <f>VLOOKUP(E331,'[1]CM Liga'!$A:$D,4,FALSE)</f>
        <v>Slakovci</v>
      </c>
      <c r="G331" s="26">
        <v>1</v>
      </c>
      <c r="H331" s="36" t="s">
        <v>13</v>
      </c>
      <c r="I331" s="37">
        <v>190</v>
      </c>
      <c r="J331" s="38">
        <v>7.9</v>
      </c>
      <c r="K331" s="39" t="s">
        <v>687</v>
      </c>
      <c r="L331" s="40" t="s">
        <v>688</v>
      </c>
      <c r="M331" s="26" t="s">
        <v>16</v>
      </c>
      <c r="N331" s="26"/>
      <c r="O331" s="35" t="str">
        <f t="shared" si="5"/>
        <v>DA</v>
      </c>
    </row>
    <row r="332" spans="1:15" ht="15.75" customHeight="1">
      <c r="A332" s="34">
        <v>331</v>
      </c>
      <c r="B332" s="34">
        <f>VLOOKUP(E332,'[1]CM Liga'!$A:$B,2,FALSE)</f>
        <v>241</v>
      </c>
      <c r="C332" s="35" t="str">
        <f>VLOOKUP(E332,'[1]CM Liga'!$A:$C,3,FALSE)</f>
        <v>Vukovar</v>
      </c>
      <c r="D332" s="26" t="s">
        <v>689</v>
      </c>
      <c r="E332" s="35" t="s">
        <v>697</v>
      </c>
      <c r="F332" s="35" t="str">
        <f>VLOOKUP(E332,'[1]CM Liga'!$A:$D,4,FALSE)</f>
        <v>Slakovci</v>
      </c>
      <c r="G332" s="26">
        <v>2</v>
      </c>
      <c r="H332" s="36" t="s">
        <v>13</v>
      </c>
      <c r="I332" s="37">
        <v>180</v>
      </c>
      <c r="J332" s="38">
        <v>7.4</v>
      </c>
      <c r="K332" s="39" t="s">
        <v>690</v>
      </c>
      <c r="L332" s="40" t="s">
        <v>688</v>
      </c>
      <c r="M332" s="26" t="s">
        <v>16</v>
      </c>
      <c r="N332" s="26"/>
      <c r="O332" s="35" t="str">
        <f t="shared" si="5"/>
        <v>DA</v>
      </c>
    </row>
    <row r="333" spans="1:15" ht="15.75" customHeight="1">
      <c r="A333" s="34">
        <v>332</v>
      </c>
      <c r="B333" s="34">
        <f>VLOOKUP(E333,'[1]CM Liga'!$A:$B,2,FALSE)</f>
        <v>241</v>
      </c>
      <c r="C333" s="35" t="str">
        <f>VLOOKUP(E333,'[1]CM Liga'!$A:$C,3,FALSE)</f>
        <v>Vukovar</v>
      </c>
      <c r="D333" s="26" t="s">
        <v>691</v>
      </c>
      <c r="E333" s="35" t="s">
        <v>697</v>
      </c>
      <c r="F333" s="35" t="str">
        <f>VLOOKUP(E333,'[1]CM Liga'!$A:$D,4,FALSE)</f>
        <v>Slakovci</v>
      </c>
      <c r="G333" s="26">
        <v>3</v>
      </c>
      <c r="H333" s="36" t="s">
        <v>13</v>
      </c>
      <c r="I333" s="37">
        <v>180</v>
      </c>
      <c r="J333" s="38">
        <v>10.4</v>
      </c>
      <c r="K333" s="39" t="s">
        <v>692</v>
      </c>
      <c r="L333" s="40" t="s">
        <v>688</v>
      </c>
      <c r="M333" s="26" t="s">
        <v>16</v>
      </c>
      <c r="N333" s="26"/>
      <c r="O333" s="35" t="str">
        <f t="shared" si="5"/>
        <v>DA</v>
      </c>
    </row>
    <row r="334" spans="1:15" ht="15.75" customHeight="1">
      <c r="A334" s="34">
        <v>333</v>
      </c>
      <c r="B334" s="34">
        <f>VLOOKUP(E334,'[1]CM Liga'!$A:$B,2,FALSE)</f>
        <v>241</v>
      </c>
      <c r="C334" s="35" t="str">
        <f>VLOOKUP(E334,'[1]CM Liga'!$A:$C,3,FALSE)</f>
        <v>Vukovar</v>
      </c>
      <c r="D334" s="26" t="s">
        <v>693</v>
      </c>
      <c r="E334" s="35" t="s">
        <v>697</v>
      </c>
      <c r="F334" s="35" t="str">
        <f>VLOOKUP(E334,'[1]CM Liga'!$A:$D,4,FALSE)</f>
        <v>Slakovci</v>
      </c>
      <c r="G334" s="26">
        <v>4</v>
      </c>
      <c r="H334" s="36" t="s">
        <v>13</v>
      </c>
      <c r="I334" s="37">
        <v>170</v>
      </c>
      <c r="J334" s="38">
        <v>10.6</v>
      </c>
      <c r="K334" s="39" t="s">
        <v>694</v>
      </c>
      <c r="L334" s="40" t="s">
        <v>688</v>
      </c>
      <c r="M334" s="26" t="s">
        <v>16</v>
      </c>
      <c r="N334" s="26"/>
      <c r="O334" s="35" t="str">
        <f t="shared" si="5"/>
        <v>DA</v>
      </c>
    </row>
    <row r="335" spans="1:15" ht="15.75" customHeight="1">
      <c r="A335" s="34">
        <v>334</v>
      </c>
      <c r="B335" s="34">
        <f>VLOOKUP(E335,'[1]CM Liga'!$A:$B,2,FALSE)</f>
        <v>241</v>
      </c>
      <c r="C335" s="35" t="str">
        <f>VLOOKUP(E335,'[1]CM Liga'!$A:$C,3,FALSE)</f>
        <v>Vukovar</v>
      </c>
      <c r="D335" s="26" t="s">
        <v>695</v>
      </c>
      <c r="E335" s="35" t="s">
        <v>697</v>
      </c>
      <c r="F335" s="35" t="str">
        <f>VLOOKUP(E335,'[1]CM Liga'!$A:$D,4,FALSE)</f>
        <v>Slakovci</v>
      </c>
      <c r="G335" s="26">
        <v>5</v>
      </c>
      <c r="H335" s="36" t="s">
        <v>13</v>
      </c>
      <c r="I335" s="37">
        <v>180</v>
      </c>
      <c r="J335" s="38">
        <v>9.4</v>
      </c>
      <c r="K335" s="39" t="s">
        <v>696</v>
      </c>
      <c r="L335" s="40" t="s">
        <v>688</v>
      </c>
      <c r="M335" s="26" t="s">
        <v>16</v>
      </c>
      <c r="N335" s="26"/>
      <c r="O335" s="35" t="str">
        <f t="shared" si="5"/>
        <v>DA</v>
      </c>
    </row>
    <row r="336" spans="1:15" ht="15.75" customHeight="1">
      <c r="A336" s="34">
        <v>335</v>
      </c>
      <c r="B336" s="34">
        <f>VLOOKUP(E336,'[1]CM Liga'!$A:$B,2,FALSE)</f>
        <v>326</v>
      </c>
      <c r="C336" s="35" t="str">
        <f>VLOOKUP(E336,'[1]CM Liga'!$A:$C,3,FALSE)</f>
        <v>Istra 2</v>
      </c>
      <c r="D336" s="26" t="s">
        <v>698</v>
      </c>
      <c r="E336" s="35" t="s">
        <v>707</v>
      </c>
      <c r="F336" s="35" t="str">
        <f>VLOOKUP(E336,'[1]CM Liga'!$A:$D,4,FALSE)</f>
        <v>Pula</v>
      </c>
      <c r="G336" s="26">
        <v>1</v>
      </c>
      <c r="H336" s="36" t="s">
        <v>36</v>
      </c>
      <c r="I336" s="37">
        <v>330</v>
      </c>
      <c r="J336" s="38">
        <v>6.1</v>
      </c>
      <c r="K336" s="39" t="s">
        <v>2574</v>
      </c>
      <c r="L336" s="40" t="s">
        <v>2940</v>
      </c>
      <c r="M336" s="26" t="s">
        <v>16</v>
      </c>
      <c r="N336" s="26"/>
      <c r="O336" s="35" t="str">
        <f t="shared" si="5"/>
        <v>DA</v>
      </c>
    </row>
    <row r="337" spans="1:15" ht="15.75" customHeight="1">
      <c r="A337" s="34">
        <v>336</v>
      </c>
      <c r="B337" s="34">
        <f>VLOOKUP(E337,'[1]CM Liga'!$A:$B,2,FALSE)</f>
        <v>326</v>
      </c>
      <c r="C337" s="35" t="str">
        <f>VLOOKUP(E337,'[1]CM Liga'!$A:$C,3,FALSE)</f>
        <v>Istra 2</v>
      </c>
      <c r="D337" s="26" t="s">
        <v>699</v>
      </c>
      <c r="E337" s="35" t="s">
        <v>707</v>
      </c>
      <c r="F337" s="35" t="str">
        <f>VLOOKUP(E337,'[1]CM Liga'!$A:$D,4,FALSE)</f>
        <v>Pula</v>
      </c>
      <c r="G337" s="26">
        <v>2</v>
      </c>
      <c r="H337" s="36" t="s">
        <v>36</v>
      </c>
      <c r="I337" s="37">
        <v>340</v>
      </c>
      <c r="J337" s="38">
        <v>6</v>
      </c>
      <c r="K337" s="39" t="s">
        <v>2575</v>
      </c>
      <c r="L337" s="40" t="s">
        <v>2940</v>
      </c>
      <c r="M337" s="26" t="s">
        <v>16</v>
      </c>
      <c r="N337" s="26"/>
      <c r="O337" s="35" t="str">
        <f t="shared" si="5"/>
        <v>DA</v>
      </c>
    </row>
    <row r="338" spans="1:15" ht="15.75" customHeight="1">
      <c r="A338" s="34">
        <v>337</v>
      </c>
      <c r="B338" s="34">
        <f>VLOOKUP(E338,'[1]CM Liga'!$A:$B,2,FALSE)</f>
        <v>326</v>
      </c>
      <c r="C338" s="35" t="str">
        <f>VLOOKUP(E338,'[1]CM Liga'!$A:$C,3,FALSE)</f>
        <v>Istra 2</v>
      </c>
      <c r="D338" s="26" t="s">
        <v>700</v>
      </c>
      <c r="E338" s="35" t="s">
        <v>707</v>
      </c>
      <c r="F338" s="35" t="str">
        <f>VLOOKUP(E338,'[1]CM Liga'!$A:$D,4,FALSE)</f>
        <v>Pula</v>
      </c>
      <c r="G338" s="26">
        <v>3</v>
      </c>
      <c r="H338" s="36" t="s">
        <v>36</v>
      </c>
      <c r="I338" s="37">
        <v>310</v>
      </c>
      <c r="J338" s="38">
        <v>5</v>
      </c>
      <c r="K338" s="39" t="s">
        <v>2576</v>
      </c>
      <c r="L338" s="40" t="s">
        <v>2940</v>
      </c>
      <c r="M338" s="26" t="s">
        <v>16</v>
      </c>
      <c r="N338" s="26"/>
      <c r="O338" s="35" t="str">
        <f t="shared" si="5"/>
        <v>DA</v>
      </c>
    </row>
    <row r="339" spans="1:15" ht="15.75" customHeight="1">
      <c r="A339" s="34">
        <v>338</v>
      </c>
      <c r="B339" s="34">
        <f>VLOOKUP(E339,'[1]CM Liga'!$A:$B,2,FALSE)</f>
        <v>326</v>
      </c>
      <c r="C339" s="35" t="str">
        <f>VLOOKUP(E339,'[1]CM Liga'!$A:$C,3,FALSE)</f>
        <v>Istra 2</v>
      </c>
      <c r="D339" s="26" t="s">
        <v>701</v>
      </c>
      <c r="E339" s="35" t="s">
        <v>707</v>
      </c>
      <c r="F339" s="35" t="str">
        <f>VLOOKUP(E339,'[1]CM Liga'!$A:$D,4,FALSE)</f>
        <v>Pula</v>
      </c>
      <c r="G339" s="26">
        <v>4</v>
      </c>
      <c r="H339" s="36" t="s">
        <v>36</v>
      </c>
      <c r="I339" s="37">
        <v>270</v>
      </c>
      <c r="J339" s="38">
        <v>4.5999999999999996</v>
      </c>
      <c r="K339" s="39" t="s">
        <v>2577</v>
      </c>
      <c r="L339" s="40" t="s">
        <v>2940</v>
      </c>
      <c r="M339" s="26" t="s">
        <v>16</v>
      </c>
      <c r="N339" s="26"/>
      <c r="O339" s="35" t="str">
        <f t="shared" si="5"/>
        <v>DA</v>
      </c>
    </row>
    <row r="340" spans="1:15" ht="15.75" customHeight="1">
      <c r="A340" s="34">
        <v>339</v>
      </c>
      <c r="B340" s="34">
        <f>VLOOKUP(E340,'[1]CM Liga'!$A:$B,2,FALSE)</f>
        <v>326</v>
      </c>
      <c r="C340" s="35" t="str">
        <f>VLOOKUP(E340,'[1]CM Liga'!$A:$C,3,FALSE)</f>
        <v>Istra 2</v>
      </c>
      <c r="D340" s="26" t="s">
        <v>702</v>
      </c>
      <c r="E340" s="35" t="s">
        <v>707</v>
      </c>
      <c r="F340" s="35" t="str">
        <f>VLOOKUP(E340,'[1]CM Liga'!$A:$D,4,FALSE)</f>
        <v>Pula</v>
      </c>
      <c r="G340" s="26">
        <v>5</v>
      </c>
      <c r="H340" s="36" t="s">
        <v>36</v>
      </c>
      <c r="I340" s="37">
        <v>320</v>
      </c>
      <c r="J340" s="38">
        <v>5.5</v>
      </c>
      <c r="K340" s="39" t="s">
        <v>2578</v>
      </c>
      <c r="L340" s="40" t="s">
        <v>2940</v>
      </c>
      <c r="M340" s="26" t="s">
        <v>16</v>
      </c>
      <c r="N340" s="26" t="s">
        <v>703</v>
      </c>
      <c r="O340" s="35" t="str">
        <f t="shared" si="5"/>
        <v>DA</v>
      </c>
    </row>
    <row r="341" spans="1:15" ht="15.75" customHeight="1">
      <c r="A341" s="34">
        <v>340</v>
      </c>
      <c r="B341" s="34">
        <f>VLOOKUP(E341,'[1]CM Liga'!$A:$B,2,FALSE)</f>
        <v>326</v>
      </c>
      <c r="C341" s="35" t="str">
        <f>VLOOKUP(E341,'[1]CM Liga'!$A:$C,3,FALSE)</f>
        <v>Istra 2</v>
      </c>
      <c r="D341" s="26" t="s">
        <v>704</v>
      </c>
      <c r="E341" s="35" t="s">
        <v>707</v>
      </c>
      <c r="F341" s="35" t="str">
        <f>VLOOKUP(E341,'[1]CM Liga'!$A:$D,4,FALSE)</f>
        <v>Pula</v>
      </c>
      <c r="G341" s="26">
        <v>6</v>
      </c>
      <c r="H341" s="36" t="s">
        <v>36</v>
      </c>
      <c r="I341" s="37">
        <v>310</v>
      </c>
      <c r="J341" s="38">
        <v>5.6</v>
      </c>
      <c r="K341" s="39" t="s">
        <v>705</v>
      </c>
      <c r="L341" s="40" t="s">
        <v>2940</v>
      </c>
      <c r="M341" s="26" t="s">
        <v>81</v>
      </c>
      <c r="N341" s="26" t="s">
        <v>706</v>
      </c>
      <c r="O341" s="35" t="str">
        <f t="shared" si="5"/>
        <v>DA</v>
      </c>
    </row>
    <row r="342" spans="1:15" ht="15.75" customHeight="1">
      <c r="A342" s="34">
        <v>341</v>
      </c>
      <c r="B342" s="34">
        <f>VLOOKUP(E342,'[1]CM Liga'!$A:$B,2,FALSE)</f>
        <v>327</v>
      </c>
      <c r="C342" s="35" t="str">
        <f>VLOOKUP(E342,'[1]CM Liga'!$A:$C,3,FALSE)</f>
        <v>Istra 1</v>
      </c>
      <c r="D342" s="26" t="s">
        <v>708</v>
      </c>
      <c r="E342" s="35" t="s">
        <v>726</v>
      </c>
      <c r="F342" s="35" t="str">
        <f>VLOOKUP(E342,'[1]CM Liga'!$A:$D,4,FALSE)</f>
        <v>Svetvinčenat</v>
      </c>
      <c r="G342" s="26">
        <v>1</v>
      </c>
      <c r="H342" s="36" t="s">
        <v>36</v>
      </c>
      <c r="I342" s="37">
        <v>200</v>
      </c>
      <c r="J342" s="38">
        <v>14.5</v>
      </c>
      <c r="K342" s="39"/>
      <c r="L342" s="40" t="s">
        <v>709</v>
      </c>
      <c r="M342" s="26" t="s">
        <v>16</v>
      </c>
      <c r="N342" s="26"/>
      <c r="O342" s="35" t="str">
        <f t="shared" si="5"/>
        <v>DA</v>
      </c>
    </row>
    <row r="343" spans="1:15" ht="15.75" customHeight="1">
      <c r="A343" s="34">
        <v>342</v>
      </c>
      <c r="B343" s="34">
        <f>VLOOKUP(E343,'[1]CM Liga'!$A:$B,2,FALSE)</f>
        <v>327</v>
      </c>
      <c r="C343" s="35" t="str">
        <f>VLOOKUP(E343,'[1]CM Liga'!$A:$C,3,FALSE)</f>
        <v>Istra 1</v>
      </c>
      <c r="D343" s="26" t="s">
        <v>710</v>
      </c>
      <c r="E343" s="35" t="s">
        <v>726</v>
      </c>
      <c r="F343" s="35" t="str">
        <f>VLOOKUP(E343,'[1]CM Liga'!$A:$D,4,FALSE)</f>
        <v>Svetvinčenat</v>
      </c>
      <c r="G343" s="26">
        <v>2</v>
      </c>
      <c r="H343" s="36" t="s">
        <v>36</v>
      </c>
      <c r="I343" s="37">
        <v>130</v>
      </c>
      <c r="J343" s="38">
        <v>16</v>
      </c>
      <c r="K343" s="39"/>
      <c r="L343" s="40" t="s">
        <v>709</v>
      </c>
      <c r="M343" s="26" t="s">
        <v>16</v>
      </c>
      <c r="N343" s="26"/>
      <c r="O343" s="35" t="str">
        <f t="shared" si="5"/>
        <v>DA</v>
      </c>
    </row>
    <row r="344" spans="1:15" ht="15.75" customHeight="1">
      <c r="A344" s="34">
        <v>343</v>
      </c>
      <c r="B344" s="34">
        <f>VLOOKUP(E344,'[1]CM Liga'!$A:$B,2,FALSE)</f>
        <v>327</v>
      </c>
      <c r="C344" s="35" t="str">
        <f>VLOOKUP(E344,'[1]CM Liga'!$A:$C,3,FALSE)</f>
        <v>Istra 1</v>
      </c>
      <c r="D344" s="26" t="s">
        <v>711</v>
      </c>
      <c r="E344" s="35" t="s">
        <v>726</v>
      </c>
      <c r="F344" s="35" t="str">
        <f>VLOOKUP(E344,'[1]CM Liga'!$A:$D,4,FALSE)</f>
        <v>Svetvinčenat</v>
      </c>
      <c r="G344" s="26">
        <v>3</v>
      </c>
      <c r="H344" s="36" t="s">
        <v>36</v>
      </c>
      <c r="I344" s="37">
        <v>240</v>
      </c>
      <c r="J344" s="38">
        <v>5</v>
      </c>
      <c r="K344" s="39"/>
      <c r="L344" s="40" t="s">
        <v>709</v>
      </c>
      <c r="M344" s="26" t="s">
        <v>16</v>
      </c>
      <c r="N344" s="26"/>
      <c r="O344" s="35" t="str">
        <f t="shared" si="5"/>
        <v>DA</v>
      </c>
    </row>
    <row r="345" spans="1:15" ht="15.75" customHeight="1">
      <c r="A345" s="34">
        <v>344</v>
      </c>
      <c r="B345" s="34">
        <f>VLOOKUP(E345,'[1]CM Liga'!$A:$B,2,FALSE)</f>
        <v>327</v>
      </c>
      <c r="C345" s="35" t="str">
        <f>VLOOKUP(E345,'[1]CM Liga'!$A:$C,3,FALSE)</f>
        <v>Istra 1</v>
      </c>
      <c r="D345" s="26" t="s">
        <v>712</v>
      </c>
      <c r="E345" s="35" t="s">
        <v>726</v>
      </c>
      <c r="F345" s="35" t="str">
        <f>VLOOKUP(E345,'[1]CM Liga'!$A:$D,4,FALSE)</f>
        <v>Svetvinčenat</v>
      </c>
      <c r="G345" s="26">
        <v>4</v>
      </c>
      <c r="H345" s="36" t="s">
        <v>36</v>
      </c>
      <c r="I345" s="37">
        <v>70</v>
      </c>
      <c r="J345" s="38">
        <v>3.4</v>
      </c>
      <c r="K345" s="39"/>
      <c r="L345" s="40" t="s">
        <v>709</v>
      </c>
      <c r="M345" s="26" t="s">
        <v>16</v>
      </c>
      <c r="N345" s="26"/>
      <c r="O345" s="35" t="str">
        <f t="shared" si="5"/>
        <v>DA</v>
      </c>
    </row>
    <row r="346" spans="1:15" ht="15.75" customHeight="1">
      <c r="A346" s="34">
        <v>345</v>
      </c>
      <c r="B346" s="34">
        <f>VLOOKUP(E346,'[1]CM Liga'!$A:$B,2,FALSE)</f>
        <v>327</v>
      </c>
      <c r="C346" s="35" t="str">
        <f>VLOOKUP(E346,'[1]CM Liga'!$A:$C,3,FALSE)</f>
        <v>Istra 1</v>
      </c>
      <c r="D346" s="26" t="s">
        <v>713</v>
      </c>
      <c r="E346" s="35" t="s">
        <v>726</v>
      </c>
      <c r="F346" s="35" t="str">
        <f>VLOOKUP(E346,'[1]CM Liga'!$A:$D,4,FALSE)</f>
        <v>Svetvinčenat</v>
      </c>
      <c r="G346" s="26">
        <v>5</v>
      </c>
      <c r="H346" s="36" t="s">
        <v>36</v>
      </c>
      <c r="I346" s="37">
        <v>290</v>
      </c>
      <c r="J346" s="38">
        <v>15.5</v>
      </c>
      <c r="K346" s="39"/>
      <c r="L346" s="40" t="s">
        <v>709</v>
      </c>
      <c r="M346" s="26" t="s">
        <v>16</v>
      </c>
      <c r="N346" s="26"/>
      <c r="O346" s="35" t="str">
        <f t="shared" si="5"/>
        <v>DA</v>
      </c>
    </row>
    <row r="347" spans="1:15" ht="15.75" customHeight="1">
      <c r="A347" s="34">
        <v>346</v>
      </c>
      <c r="B347" s="34">
        <f>VLOOKUP(E347,'[1]CM Liga'!$A:$B,2,FALSE)</f>
        <v>327</v>
      </c>
      <c r="C347" s="35" t="str">
        <f>VLOOKUP(E347,'[1]CM Liga'!$A:$C,3,FALSE)</f>
        <v>Istra 1</v>
      </c>
      <c r="D347" s="26" t="s">
        <v>714</v>
      </c>
      <c r="E347" s="35" t="s">
        <v>726</v>
      </c>
      <c r="F347" s="35" t="str">
        <f>VLOOKUP(E347,'[1]CM Liga'!$A:$D,4,FALSE)</f>
        <v>Svetvinčenat</v>
      </c>
      <c r="G347" s="26">
        <v>6</v>
      </c>
      <c r="H347" s="36" t="s">
        <v>36</v>
      </c>
      <c r="I347" s="37">
        <v>320</v>
      </c>
      <c r="J347" s="38">
        <v>13</v>
      </c>
      <c r="K347" s="39"/>
      <c r="L347" s="40" t="s">
        <v>709</v>
      </c>
      <c r="M347" s="26" t="s">
        <v>16</v>
      </c>
      <c r="N347" s="26"/>
      <c r="O347" s="35" t="str">
        <f t="shared" si="5"/>
        <v>DA</v>
      </c>
    </row>
    <row r="348" spans="1:15" ht="15.75" customHeight="1">
      <c r="A348" s="34">
        <v>347</v>
      </c>
      <c r="B348" s="34">
        <f>VLOOKUP(E348,'[1]CM Liga'!$A:$B,2,FALSE)</f>
        <v>327</v>
      </c>
      <c r="C348" s="35" t="str">
        <f>VLOOKUP(E348,'[1]CM Liga'!$A:$C,3,FALSE)</f>
        <v>Istra 1</v>
      </c>
      <c r="D348" s="26" t="s">
        <v>715</v>
      </c>
      <c r="E348" s="35" t="s">
        <v>726</v>
      </c>
      <c r="F348" s="35" t="str">
        <f>VLOOKUP(E348,'[1]CM Liga'!$A:$D,4,FALSE)</f>
        <v>Svetvinčenat</v>
      </c>
      <c r="G348" s="26">
        <v>7</v>
      </c>
      <c r="H348" s="36" t="s">
        <v>36</v>
      </c>
      <c r="I348" s="37">
        <v>240</v>
      </c>
      <c r="J348" s="38">
        <v>5.2</v>
      </c>
      <c r="K348" s="39"/>
      <c r="L348" s="40" t="s">
        <v>709</v>
      </c>
      <c r="M348" s="26" t="s">
        <v>16</v>
      </c>
      <c r="N348" s="26"/>
      <c r="O348" s="35" t="str">
        <f t="shared" si="5"/>
        <v>DA</v>
      </c>
    </row>
    <row r="349" spans="1:15" ht="15.75" customHeight="1">
      <c r="A349" s="34">
        <v>348</v>
      </c>
      <c r="B349" s="34">
        <f>VLOOKUP(E349,'[1]CM Liga'!$A:$B,2,FALSE)</f>
        <v>327</v>
      </c>
      <c r="C349" s="35" t="str">
        <f>VLOOKUP(E349,'[1]CM Liga'!$A:$C,3,FALSE)</f>
        <v>Istra 1</v>
      </c>
      <c r="D349" s="26" t="s">
        <v>716</v>
      </c>
      <c r="E349" s="35" t="s">
        <v>726</v>
      </c>
      <c r="F349" s="35" t="str">
        <f>VLOOKUP(E349,'[1]CM Liga'!$A:$D,4,FALSE)</f>
        <v>Svetvinčenat</v>
      </c>
      <c r="G349" s="26">
        <v>8</v>
      </c>
      <c r="H349" s="36" t="s">
        <v>36</v>
      </c>
      <c r="I349" s="37">
        <v>290</v>
      </c>
      <c r="J349" s="38">
        <v>9.9</v>
      </c>
      <c r="K349" s="39"/>
      <c r="L349" s="40" t="s">
        <v>709</v>
      </c>
      <c r="M349" s="26" t="s">
        <v>16</v>
      </c>
      <c r="N349" s="26"/>
      <c r="O349" s="35" t="str">
        <f t="shared" si="5"/>
        <v>DA</v>
      </c>
    </row>
    <row r="350" spans="1:15" ht="15.75" customHeight="1">
      <c r="A350" s="34">
        <v>349</v>
      </c>
      <c r="B350" s="34">
        <f>VLOOKUP(E350,'[1]CM Liga'!$A:$B,2,FALSE)</f>
        <v>327</v>
      </c>
      <c r="C350" s="35" t="str">
        <f>VLOOKUP(E350,'[1]CM Liga'!$A:$C,3,FALSE)</f>
        <v>Istra 1</v>
      </c>
      <c r="D350" s="26" t="s">
        <v>717</v>
      </c>
      <c r="E350" s="35" t="s">
        <v>726</v>
      </c>
      <c r="F350" s="35" t="str">
        <f>VLOOKUP(E350,'[1]CM Liga'!$A:$D,4,FALSE)</f>
        <v>Svetvinčenat</v>
      </c>
      <c r="G350" s="26">
        <v>9</v>
      </c>
      <c r="H350" s="36" t="s">
        <v>36</v>
      </c>
      <c r="I350" s="37">
        <v>80</v>
      </c>
      <c r="J350" s="38">
        <v>2</v>
      </c>
      <c r="K350" s="39"/>
      <c r="L350" s="40" t="s">
        <v>709</v>
      </c>
      <c r="M350" s="26" t="s">
        <v>16</v>
      </c>
      <c r="N350" s="26"/>
      <c r="O350" s="35" t="str">
        <f t="shared" si="5"/>
        <v>DA</v>
      </c>
    </row>
    <row r="351" spans="1:15" ht="15.75" customHeight="1">
      <c r="A351" s="34">
        <v>350</v>
      </c>
      <c r="B351" s="34">
        <f>VLOOKUP(E351,'[1]CM Liga'!$A:$B,2,FALSE)</f>
        <v>327</v>
      </c>
      <c r="C351" s="35" t="str">
        <f>VLOOKUP(E351,'[1]CM Liga'!$A:$C,3,FALSE)</f>
        <v>Istra 1</v>
      </c>
      <c r="D351" s="26" t="s">
        <v>718</v>
      </c>
      <c r="E351" s="35" t="s">
        <v>726</v>
      </c>
      <c r="F351" s="35" t="str">
        <f>VLOOKUP(E351,'[1]CM Liga'!$A:$D,4,FALSE)</f>
        <v>Svetvinčenat</v>
      </c>
      <c r="G351" s="26">
        <v>10</v>
      </c>
      <c r="H351" s="36" t="s">
        <v>13</v>
      </c>
      <c r="I351" s="37">
        <v>70</v>
      </c>
      <c r="J351" s="38">
        <v>5</v>
      </c>
      <c r="K351" s="39"/>
      <c r="L351" s="40" t="s">
        <v>719</v>
      </c>
      <c r="M351" s="26" t="s">
        <v>16</v>
      </c>
      <c r="N351" s="26"/>
      <c r="O351" s="35" t="str">
        <f t="shared" si="5"/>
        <v>DA</v>
      </c>
    </row>
    <row r="352" spans="1:15" ht="15.75" customHeight="1">
      <c r="A352" s="34">
        <v>351</v>
      </c>
      <c r="B352" s="34">
        <f>VLOOKUP(E352,'[1]CM Liga'!$A:$B,2,FALSE)</f>
        <v>327</v>
      </c>
      <c r="C352" s="35" t="str">
        <f>VLOOKUP(E352,'[1]CM Liga'!$A:$C,3,FALSE)</f>
        <v>Istra 1</v>
      </c>
      <c r="D352" s="26" t="s">
        <v>720</v>
      </c>
      <c r="E352" s="35" t="s">
        <v>726</v>
      </c>
      <c r="F352" s="35" t="str">
        <f>VLOOKUP(E352,'[1]CM Liga'!$A:$D,4,FALSE)</f>
        <v>Svetvinčenat</v>
      </c>
      <c r="G352" s="26">
        <v>11</v>
      </c>
      <c r="H352" s="36" t="s">
        <v>13</v>
      </c>
      <c r="I352" s="37">
        <v>110</v>
      </c>
      <c r="J352" s="38">
        <v>6</v>
      </c>
      <c r="K352" s="39"/>
      <c r="L352" s="40" t="s">
        <v>719</v>
      </c>
      <c r="M352" s="26" t="s">
        <v>16</v>
      </c>
      <c r="N352" s="26"/>
      <c r="O352" s="35" t="str">
        <f t="shared" si="5"/>
        <v>DA</v>
      </c>
    </row>
    <row r="353" spans="1:15" ht="15.75" customHeight="1">
      <c r="A353" s="34">
        <v>352</v>
      </c>
      <c r="B353" s="34">
        <f>VLOOKUP(E353,'[1]CM Liga'!$A:$B,2,FALSE)</f>
        <v>327</v>
      </c>
      <c r="C353" s="35" t="str">
        <f>VLOOKUP(E353,'[1]CM Liga'!$A:$C,3,FALSE)</f>
        <v>Istra 1</v>
      </c>
      <c r="D353" s="26" t="s">
        <v>721</v>
      </c>
      <c r="E353" s="35" t="s">
        <v>726</v>
      </c>
      <c r="F353" s="35" t="str">
        <f>VLOOKUP(E353,'[1]CM Liga'!$A:$D,4,FALSE)</f>
        <v>Svetvinčenat</v>
      </c>
      <c r="G353" s="26">
        <v>12</v>
      </c>
      <c r="H353" s="36" t="s">
        <v>13</v>
      </c>
      <c r="I353" s="37">
        <v>100</v>
      </c>
      <c r="J353" s="38">
        <v>6</v>
      </c>
      <c r="K353" s="39"/>
      <c r="L353" s="40" t="s">
        <v>719</v>
      </c>
      <c r="M353" s="26" t="s">
        <v>16</v>
      </c>
      <c r="N353" s="26"/>
      <c r="O353" s="35" t="str">
        <f t="shared" si="5"/>
        <v>DA</v>
      </c>
    </row>
    <row r="354" spans="1:15" ht="15.75" customHeight="1">
      <c r="A354" s="34">
        <v>353</v>
      </c>
      <c r="B354" s="34">
        <f>VLOOKUP(E354,'[1]CM Liga'!$A:$B,2,FALSE)</f>
        <v>327</v>
      </c>
      <c r="C354" s="35" t="str">
        <f>VLOOKUP(E354,'[1]CM Liga'!$A:$C,3,FALSE)</f>
        <v>Istra 1</v>
      </c>
      <c r="D354" s="26" t="s">
        <v>722</v>
      </c>
      <c r="E354" s="35" t="s">
        <v>726</v>
      </c>
      <c r="F354" s="35" t="str">
        <f>VLOOKUP(E354,'[1]CM Liga'!$A:$D,4,FALSE)</f>
        <v>Svetvinčenat</v>
      </c>
      <c r="G354" s="26">
        <v>13</v>
      </c>
      <c r="H354" s="36" t="s">
        <v>13</v>
      </c>
      <c r="I354" s="37">
        <v>100</v>
      </c>
      <c r="J354" s="38">
        <v>6</v>
      </c>
      <c r="K354" s="39"/>
      <c r="L354" s="40" t="s">
        <v>719</v>
      </c>
      <c r="M354" s="26" t="s">
        <v>16</v>
      </c>
      <c r="N354" s="26"/>
      <c r="O354" s="35" t="str">
        <f t="shared" si="5"/>
        <v>DA</v>
      </c>
    </row>
    <row r="355" spans="1:15" ht="15.75" customHeight="1">
      <c r="A355" s="34">
        <v>354</v>
      </c>
      <c r="B355" s="34">
        <f>VLOOKUP(E355,'[1]CM Liga'!$A:$B,2,FALSE)</f>
        <v>327</v>
      </c>
      <c r="C355" s="35" t="str">
        <f>VLOOKUP(E355,'[1]CM Liga'!$A:$C,3,FALSE)</f>
        <v>Istra 1</v>
      </c>
      <c r="D355" s="26" t="s">
        <v>723</v>
      </c>
      <c r="E355" s="35" t="s">
        <v>726</v>
      </c>
      <c r="F355" s="35" t="str">
        <f>VLOOKUP(E355,'[1]CM Liga'!$A:$D,4,FALSE)</f>
        <v>Svetvinčenat</v>
      </c>
      <c r="G355" s="26">
        <v>14</v>
      </c>
      <c r="H355" s="36" t="s">
        <v>13</v>
      </c>
      <c r="I355" s="37">
        <v>90</v>
      </c>
      <c r="J355" s="38">
        <v>7</v>
      </c>
      <c r="K355" s="39"/>
      <c r="L355" s="40" t="s">
        <v>719</v>
      </c>
      <c r="M355" s="26" t="s">
        <v>16</v>
      </c>
      <c r="N355" s="26"/>
      <c r="O355" s="35" t="str">
        <f t="shared" si="5"/>
        <v>DA</v>
      </c>
    </row>
    <row r="356" spans="1:15" ht="15.75" customHeight="1">
      <c r="A356" s="34">
        <v>355</v>
      </c>
      <c r="B356" s="34">
        <f>VLOOKUP(E356,'[1]CM Liga'!$A:$B,2,FALSE)</f>
        <v>327</v>
      </c>
      <c r="C356" s="35" t="str">
        <f>VLOOKUP(E356,'[1]CM Liga'!$A:$C,3,FALSE)</f>
        <v>Istra 1</v>
      </c>
      <c r="D356" s="26" t="s">
        <v>724</v>
      </c>
      <c r="E356" s="35" t="s">
        <v>726</v>
      </c>
      <c r="F356" s="35" t="str">
        <f>VLOOKUP(E356,'[1]CM Liga'!$A:$D,4,FALSE)</f>
        <v>Svetvinčenat</v>
      </c>
      <c r="G356" s="26">
        <v>15</v>
      </c>
      <c r="H356" s="36" t="s">
        <v>13</v>
      </c>
      <c r="I356" s="37">
        <v>60</v>
      </c>
      <c r="J356" s="38">
        <v>5</v>
      </c>
      <c r="K356" s="39"/>
      <c r="L356" s="40" t="s">
        <v>719</v>
      </c>
      <c r="M356" s="26" t="s">
        <v>16</v>
      </c>
      <c r="N356" s="26"/>
      <c r="O356" s="35" t="str">
        <f t="shared" si="5"/>
        <v>DA</v>
      </c>
    </row>
    <row r="357" spans="1:15" ht="15.75" customHeight="1">
      <c r="A357" s="34">
        <v>356</v>
      </c>
      <c r="B357" s="34">
        <f>VLOOKUP(E357,'[1]CM Liga'!$A:$B,2,FALSE)</f>
        <v>327</v>
      </c>
      <c r="C357" s="35" t="str">
        <f>VLOOKUP(E357,'[1]CM Liga'!$A:$C,3,FALSE)</f>
        <v>Istra 1</v>
      </c>
      <c r="D357" s="26" t="s">
        <v>725</v>
      </c>
      <c r="E357" s="35" t="s">
        <v>726</v>
      </c>
      <c r="F357" s="35" t="str">
        <f>VLOOKUP(E357,'[1]CM Liga'!$A:$D,4,FALSE)</f>
        <v>Svetvinčenat</v>
      </c>
      <c r="G357" s="26">
        <v>16</v>
      </c>
      <c r="H357" s="36" t="s">
        <v>13</v>
      </c>
      <c r="I357" s="37">
        <v>85</v>
      </c>
      <c r="J357" s="38">
        <v>5</v>
      </c>
      <c r="K357" s="39"/>
      <c r="L357" s="40" t="s">
        <v>719</v>
      </c>
      <c r="M357" s="26" t="s">
        <v>16</v>
      </c>
      <c r="N357" s="26"/>
      <c r="O357" s="35" t="str">
        <f t="shared" si="5"/>
        <v>DA</v>
      </c>
    </row>
    <row r="358" spans="1:15" ht="15.75" customHeight="1">
      <c r="A358" s="34">
        <v>357</v>
      </c>
      <c r="B358" s="34">
        <f>VLOOKUP(E358,'[1]CM Liga'!$A:$B,2,FALSE)</f>
        <v>329</v>
      </c>
      <c r="C358" s="35" t="str">
        <f>VLOOKUP(E358,'[1]CM Liga'!$A:$C,3,FALSE)</f>
        <v>Istra 1</v>
      </c>
      <c r="D358" s="26" t="s">
        <v>727</v>
      </c>
      <c r="E358" s="35" t="s">
        <v>743</v>
      </c>
      <c r="F358" s="35" t="str">
        <f>VLOOKUP(E358,'[1]CM Liga'!$A:$D,4,FALSE)</f>
        <v>Tar</v>
      </c>
      <c r="G358" s="26">
        <v>1</v>
      </c>
      <c r="H358" s="36" t="s">
        <v>13</v>
      </c>
      <c r="I358" s="37">
        <v>190</v>
      </c>
      <c r="J358" s="38">
        <v>7</v>
      </c>
      <c r="K358" s="39" t="s">
        <v>728</v>
      </c>
      <c r="L358" s="40" t="s">
        <v>729</v>
      </c>
      <c r="M358" s="26" t="s">
        <v>16</v>
      </c>
      <c r="N358" s="26" t="s">
        <v>730</v>
      </c>
      <c r="O358" s="35" t="str">
        <f t="shared" si="5"/>
        <v>DA</v>
      </c>
    </row>
    <row r="359" spans="1:15" ht="15.75" customHeight="1">
      <c r="A359" s="34">
        <v>358</v>
      </c>
      <c r="B359" s="34">
        <f>VLOOKUP(E359,'[1]CM Liga'!$A:$B,2,FALSE)</f>
        <v>329</v>
      </c>
      <c r="C359" s="35" t="str">
        <f>VLOOKUP(E359,'[1]CM Liga'!$A:$C,3,FALSE)</f>
        <v>Istra 1</v>
      </c>
      <c r="D359" s="26" t="s">
        <v>731</v>
      </c>
      <c r="E359" s="35" t="s">
        <v>743</v>
      </c>
      <c r="F359" s="35" t="str">
        <f>VLOOKUP(E359,'[1]CM Liga'!$A:$D,4,FALSE)</f>
        <v>Tar</v>
      </c>
      <c r="G359" s="26">
        <v>2</v>
      </c>
      <c r="H359" s="36" t="s">
        <v>13</v>
      </c>
      <c r="I359" s="37">
        <v>190</v>
      </c>
      <c r="J359" s="38">
        <v>6.8</v>
      </c>
      <c r="K359" s="39" t="s">
        <v>732</v>
      </c>
      <c r="L359" s="40" t="s">
        <v>729</v>
      </c>
      <c r="M359" s="26" t="s">
        <v>16</v>
      </c>
      <c r="N359" s="26" t="s">
        <v>730</v>
      </c>
      <c r="O359" s="35" t="str">
        <f t="shared" si="5"/>
        <v>DA</v>
      </c>
    </row>
    <row r="360" spans="1:15" ht="15.75" customHeight="1">
      <c r="A360" s="34">
        <v>359</v>
      </c>
      <c r="B360" s="34">
        <f>VLOOKUP(E360,'[1]CM Liga'!$A:$B,2,FALSE)</f>
        <v>329</v>
      </c>
      <c r="C360" s="35" t="str">
        <f>VLOOKUP(E360,'[1]CM Liga'!$A:$C,3,FALSE)</f>
        <v>Istra 1</v>
      </c>
      <c r="D360" s="26" t="s">
        <v>733</v>
      </c>
      <c r="E360" s="35" t="s">
        <v>743</v>
      </c>
      <c r="F360" s="35" t="str">
        <f>VLOOKUP(E360,'[1]CM Liga'!$A:$D,4,FALSE)</f>
        <v>Tar</v>
      </c>
      <c r="G360" s="26">
        <v>3</v>
      </c>
      <c r="H360" s="36" t="s">
        <v>13</v>
      </c>
      <c r="I360" s="37">
        <v>190</v>
      </c>
      <c r="J360" s="38">
        <v>6.8</v>
      </c>
      <c r="K360" s="39" t="s">
        <v>734</v>
      </c>
      <c r="L360" s="40" t="s">
        <v>729</v>
      </c>
      <c r="M360" s="26" t="s">
        <v>16</v>
      </c>
      <c r="N360" s="26" t="s">
        <v>730</v>
      </c>
      <c r="O360" s="35" t="str">
        <f t="shared" si="5"/>
        <v>DA</v>
      </c>
    </row>
    <row r="361" spans="1:15" ht="15.75" customHeight="1">
      <c r="A361" s="34">
        <v>360</v>
      </c>
      <c r="B361" s="34">
        <f>VLOOKUP(E361,'[1]CM Liga'!$A:$B,2,FALSE)</f>
        <v>329</v>
      </c>
      <c r="C361" s="35" t="str">
        <f>VLOOKUP(E361,'[1]CM Liga'!$A:$C,3,FALSE)</f>
        <v>Istra 1</v>
      </c>
      <c r="D361" s="26" t="s">
        <v>735</v>
      </c>
      <c r="E361" s="35" t="s">
        <v>743</v>
      </c>
      <c r="F361" s="35" t="str">
        <f>VLOOKUP(E361,'[1]CM Liga'!$A:$D,4,FALSE)</f>
        <v>Tar</v>
      </c>
      <c r="G361" s="26">
        <v>4</v>
      </c>
      <c r="H361" s="36" t="s">
        <v>13</v>
      </c>
      <c r="I361" s="37">
        <v>190</v>
      </c>
      <c r="J361" s="38">
        <v>6.5</v>
      </c>
      <c r="K361" s="39" t="s">
        <v>736</v>
      </c>
      <c r="L361" s="40" t="s">
        <v>729</v>
      </c>
      <c r="M361" s="26" t="s">
        <v>16</v>
      </c>
      <c r="N361" s="26" t="s">
        <v>730</v>
      </c>
      <c r="O361" s="35" t="str">
        <f t="shared" si="5"/>
        <v>DA</v>
      </c>
    </row>
    <row r="362" spans="1:15" ht="15.75" customHeight="1">
      <c r="A362" s="34">
        <v>361</v>
      </c>
      <c r="B362" s="34">
        <f>VLOOKUP(E362,'[1]CM Liga'!$A:$B,2,FALSE)</f>
        <v>329</v>
      </c>
      <c r="C362" s="35" t="str">
        <f>VLOOKUP(E362,'[1]CM Liga'!$A:$C,3,FALSE)</f>
        <v>Istra 1</v>
      </c>
      <c r="D362" s="26" t="s">
        <v>737</v>
      </c>
      <c r="E362" s="35" t="s">
        <v>743</v>
      </c>
      <c r="F362" s="35" t="str">
        <f>VLOOKUP(E362,'[1]CM Liga'!$A:$D,4,FALSE)</f>
        <v>Tar</v>
      </c>
      <c r="G362" s="26">
        <v>5</v>
      </c>
      <c r="H362" s="36" t="s">
        <v>36</v>
      </c>
      <c r="I362" s="37">
        <v>330</v>
      </c>
      <c r="J362" s="38">
        <v>16.07</v>
      </c>
      <c r="K362" s="39" t="s">
        <v>738</v>
      </c>
      <c r="L362" s="40" t="s">
        <v>729</v>
      </c>
      <c r="M362" s="26" t="s">
        <v>16</v>
      </c>
      <c r="N362" s="26" t="s">
        <v>730</v>
      </c>
      <c r="O362" s="35" t="str">
        <f t="shared" si="5"/>
        <v>DA</v>
      </c>
    </row>
    <row r="363" spans="1:15" ht="15.75" customHeight="1">
      <c r="A363" s="34">
        <v>362</v>
      </c>
      <c r="B363" s="34">
        <f>VLOOKUP(E363,'[1]CM Liga'!$A:$B,2,FALSE)</f>
        <v>329</v>
      </c>
      <c r="C363" s="35" t="str">
        <f>VLOOKUP(E363,'[1]CM Liga'!$A:$C,3,FALSE)</f>
        <v>Istra 1</v>
      </c>
      <c r="D363" s="26" t="s">
        <v>739</v>
      </c>
      <c r="E363" s="35" t="s">
        <v>743</v>
      </c>
      <c r="F363" s="35" t="str">
        <f>VLOOKUP(E363,'[1]CM Liga'!$A:$D,4,FALSE)</f>
        <v>Tar</v>
      </c>
      <c r="G363" s="26">
        <v>6</v>
      </c>
      <c r="H363" s="36" t="s">
        <v>36</v>
      </c>
      <c r="I363" s="37">
        <v>300</v>
      </c>
      <c r="J363" s="38">
        <v>17</v>
      </c>
      <c r="K363" s="39" t="s">
        <v>740</v>
      </c>
      <c r="L363" s="40" t="s">
        <v>729</v>
      </c>
      <c r="M363" s="26" t="s">
        <v>16</v>
      </c>
      <c r="N363" s="26" t="s">
        <v>730</v>
      </c>
      <c r="O363" s="35" t="str">
        <f t="shared" si="5"/>
        <v>DA</v>
      </c>
    </row>
    <row r="364" spans="1:15" ht="15.75" customHeight="1">
      <c r="A364" s="34">
        <v>363</v>
      </c>
      <c r="B364" s="34">
        <f>VLOOKUP(E364,'[1]CM Liga'!$A:$B,2,FALSE)</f>
        <v>329</v>
      </c>
      <c r="C364" s="35" t="str">
        <f>VLOOKUP(E364,'[1]CM Liga'!$A:$C,3,FALSE)</f>
        <v>Istra 1</v>
      </c>
      <c r="D364" s="26" t="s">
        <v>741</v>
      </c>
      <c r="E364" s="35" t="s">
        <v>743</v>
      </c>
      <c r="F364" s="35" t="str">
        <f>VLOOKUP(E364,'[1]CM Liga'!$A:$D,4,FALSE)</f>
        <v>Tar</v>
      </c>
      <c r="G364" s="26">
        <v>7</v>
      </c>
      <c r="H364" s="36" t="s">
        <v>36</v>
      </c>
      <c r="I364" s="37">
        <v>230</v>
      </c>
      <c r="J364" s="38">
        <v>14</v>
      </c>
      <c r="K364" s="39" t="s">
        <v>742</v>
      </c>
      <c r="L364" s="40" t="s">
        <v>729</v>
      </c>
      <c r="M364" s="26" t="s">
        <v>16</v>
      </c>
      <c r="N364" s="26" t="s">
        <v>730</v>
      </c>
      <c r="O364" s="35" t="str">
        <f t="shared" si="5"/>
        <v>DA</v>
      </c>
    </row>
    <row r="365" spans="1:15" ht="15.75" customHeight="1">
      <c r="A365" s="34">
        <v>364</v>
      </c>
      <c r="B365" s="34">
        <f>VLOOKUP(E365,'[1]CM Liga'!$A:$B,2,FALSE)</f>
        <v>137</v>
      </c>
      <c r="C365" s="35" t="str">
        <f>VLOOKUP(E365,'[1]CM Liga'!$A:$C,3,FALSE)</f>
        <v>Istra 2</v>
      </c>
      <c r="D365" s="26" t="s">
        <v>744</v>
      </c>
      <c r="E365" s="35" t="s">
        <v>757</v>
      </c>
      <c r="F365" s="35" t="str">
        <f>VLOOKUP(E365,'[1]CM Liga'!$A:$D,4,FALSE)</f>
        <v>Pula</v>
      </c>
      <c r="G365" s="26">
        <v>1</v>
      </c>
      <c r="H365" s="36" t="s">
        <v>13</v>
      </c>
      <c r="I365" s="37">
        <v>190</v>
      </c>
      <c r="J365" s="38">
        <v>5.3</v>
      </c>
      <c r="K365" s="39" t="s">
        <v>745</v>
      </c>
      <c r="L365" s="40" t="s">
        <v>746</v>
      </c>
      <c r="M365" s="26" t="s">
        <v>16</v>
      </c>
      <c r="N365" s="26"/>
      <c r="O365" s="35" t="str">
        <f t="shared" si="5"/>
        <v>NE</v>
      </c>
    </row>
    <row r="366" spans="1:15" ht="15.75" customHeight="1">
      <c r="A366" s="34">
        <v>365</v>
      </c>
      <c r="B366" s="34">
        <f>VLOOKUP(E366,'[1]CM Liga'!$A:$B,2,FALSE)</f>
        <v>137</v>
      </c>
      <c r="C366" s="35" t="str">
        <f>VLOOKUP(E366,'[1]CM Liga'!$A:$C,3,FALSE)</f>
        <v>Istra 2</v>
      </c>
      <c r="D366" s="26" t="s">
        <v>747</v>
      </c>
      <c r="E366" s="35" t="s">
        <v>757</v>
      </c>
      <c r="F366" s="35" t="str">
        <f>VLOOKUP(E366,'[1]CM Liga'!$A:$D,4,FALSE)</f>
        <v>Pula</v>
      </c>
      <c r="G366" s="26">
        <v>2</v>
      </c>
      <c r="H366" s="36" t="s">
        <v>13</v>
      </c>
      <c r="I366" s="37">
        <v>190</v>
      </c>
      <c r="J366" s="38">
        <v>6</v>
      </c>
      <c r="K366" s="39" t="s">
        <v>748</v>
      </c>
      <c r="L366" s="40" t="s">
        <v>746</v>
      </c>
      <c r="M366" s="26" t="s">
        <v>16</v>
      </c>
      <c r="N366" s="26"/>
      <c r="O366" s="35" t="str">
        <f t="shared" si="5"/>
        <v>NE</v>
      </c>
    </row>
    <row r="367" spans="1:15" ht="15.75" customHeight="1">
      <c r="A367" s="34">
        <v>366</v>
      </c>
      <c r="B367" s="34">
        <f>VLOOKUP(E367,'[1]CM Liga'!$A:$B,2,FALSE)</f>
        <v>137</v>
      </c>
      <c r="C367" s="35" t="str">
        <f>VLOOKUP(E367,'[1]CM Liga'!$A:$C,3,FALSE)</f>
        <v>Istra 2</v>
      </c>
      <c r="D367" s="26" t="s">
        <v>749</v>
      </c>
      <c r="E367" s="35" t="s">
        <v>757</v>
      </c>
      <c r="F367" s="35" t="str">
        <f>VLOOKUP(E367,'[1]CM Liga'!$A:$D,4,FALSE)</f>
        <v>Pula</v>
      </c>
      <c r="G367" s="26">
        <v>3</v>
      </c>
      <c r="H367" s="36" t="s">
        <v>13</v>
      </c>
      <c r="I367" s="37">
        <v>190</v>
      </c>
      <c r="J367" s="38">
        <v>5.9</v>
      </c>
      <c r="K367" s="39" t="s">
        <v>750</v>
      </c>
      <c r="L367" s="40" t="s">
        <v>746</v>
      </c>
      <c r="M367" s="26" t="s">
        <v>16</v>
      </c>
      <c r="N367" s="26"/>
      <c r="O367" s="35" t="str">
        <f t="shared" si="5"/>
        <v>NE</v>
      </c>
    </row>
    <row r="368" spans="1:15" ht="15.75" customHeight="1">
      <c r="A368" s="34">
        <v>367</v>
      </c>
      <c r="B368" s="34">
        <f>VLOOKUP(E368,'[1]CM Liga'!$A:$B,2,FALSE)</f>
        <v>137</v>
      </c>
      <c r="C368" s="35" t="str">
        <f>VLOOKUP(E368,'[1]CM Liga'!$A:$C,3,FALSE)</f>
        <v>Istra 2</v>
      </c>
      <c r="D368" s="26" t="s">
        <v>751</v>
      </c>
      <c r="E368" s="35" t="s">
        <v>757</v>
      </c>
      <c r="F368" s="35" t="str">
        <f>VLOOKUP(E368,'[1]CM Liga'!$A:$D,4,FALSE)</f>
        <v>Pula</v>
      </c>
      <c r="G368" s="26">
        <v>4</v>
      </c>
      <c r="H368" s="36" t="s">
        <v>13</v>
      </c>
      <c r="I368" s="37">
        <v>190</v>
      </c>
      <c r="J368" s="38">
        <v>5.6</v>
      </c>
      <c r="K368" s="39" t="s">
        <v>752</v>
      </c>
      <c r="L368" s="40" t="s">
        <v>746</v>
      </c>
      <c r="M368" s="26" t="s">
        <v>16</v>
      </c>
      <c r="N368" s="26"/>
      <c r="O368" s="35" t="str">
        <f t="shared" si="5"/>
        <v>NE</v>
      </c>
    </row>
    <row r="369" spans="1:15" ht="15.75" customHeight="1">
      <c r="A369" s="34">
        <v>368</v>
      </c>
      <c r="B369" s="34">
        <f>VLOOKUP(E369,'[1]CM Liga'!$A:$B,2,FALSE)</f>
        <v>137</v>
      </c>
      <c r="C369" s="35" t="str">
        <f>VLOOKUP(E369,'[1]CM Liga'!$A:$C,3,FALSE)</f>
        <v>Istra 2</v>
      </c>
      <c r="D369" s="26" t="s">
        <v>753</v>
      </c>
      <c r="E369" s="35" t="s">
        <v>757</v>
      </c>
      <c r="F369" s="35" t="str">
        <f>VLOOKUP(E369,'[1]CM Liga'!$A:$D,4,FALSE)</f>
        <v>Pula</v>
      </c>
      <c r="G369" s="26">
        <v>5</v>
      </c>
      <c r="H369" s="36" t="s">
        <v>13</v>
      </c>
      <c r="I369" s="37">
        <v>190</v>
      </c>
      <c r="J369" s="38">
        <v>4.5</v>
      </c>
      <c r="K369" s="39" t="s">
        <v>754</v>
      </c>
      <c r="L369" s="40" t="s">
        <v>746</v>
      </c>
      <c r="M369" s="26" t="s">
        <v>16</v>
      </c>
      <c r="N369" s="26"/>
      <c r="O369" s="35" t="str">
        <f t="shared" si="5"/>
        <v>NE</v>
      </c>
    </row>
    <row r="370" spans="1:15" ht="15.75" customHeight="1">
      <c r="A370" s="34">
        <v>369</v>
      </c>
      <c r="B370" s="34">
        <f>VLOOKUP(E370,'[1]CM Liga'!$A:$B,2,FALSE)</f>
        <v>137</v>
      </c>
      <c r="C370" s="35" t="str">
        <f>VLOOKUP(E370,'[1]CM Liga'!$A:$C,3,FALSE)</f>
        <v>Istra 2</v>
      </c>
      <c r="D370" s="26" t="s">
        <v>755</v>
      </c>
      <c r="E370" s="35" t="s">
        <v>757</v>
      </c>
      <c r="F370" s="35" t="str">
        <f>VLOOKUP(E370,'[1]CM Liga'!$A:$D,4,FALSE)</f>
        <v>Pula</v>
      </c>
      <c r="G370" s="26">
        <v>6</v>
      </c>
      <c r="H370" s="36" t="s">
        <v>13</v>
      </c>
      <c r="I370" s="37">
        <v>190</v>
      </c>
      <c r="J370" s="38">
        <v>6.6</v>
      </c>
      <c r="K370" s="39" t="s">
        <v>756</v>
      </c>
      <c r="L370" s="40" t="s">
        <v>746</v>
      </c>
      <c r="M370" s="26" t="s">
        <v>16</v>
      </c>
      <c r="N370" s="26"/>
      <c r="O370" s="35" t="str">
        <f t="shared" si="5"/>
        <v>NE</v>
      </c>
    </row>
    <row r="371" spans="1:15" ht="15.75" customHeight="1">
      <c r="A371" s="34">
        <v>370</v>
      </c>
      <c r="B371" s="34">
        <f>VLOOKUP(E371,'[1]CM Liga'!$A:$B,2,FALSE)</f>
        <v>331</v>
      </c>
      <c r="C371" s="35" t="str">
        <f>VLOOKUP(E371,'[1]CM Liga'!$A:$C,3,FALSE)</f>
        <v>Bjelovar</v>
      </c>
      <c r="D371" s="26" t="s">
        <v>758</v>
      </c>
      <c r="E371" s="35" t="s">
        <v>775</v>
      </c>
      <c r="F371" s="35" t="str">
        <f>VLOOKUP(E371,'[1]CM Liga'!$A:$D,4,FALSE)</f>
        <v>Velika Pisanica</v>
      </c>
      <c r="G371" s="26">
        <v>1</v>
      </c>
      <c r="H371" s="36" t="s">
        <v>36</v>
      </c>
      <c r="I371" s="37">
        <v>340</v>
      </c>
      <c r="J371" s="38">
        <v>13</v>
      </c>
      <c r="K371" s="39" t="s">
        <v>759</v>
      </c>
      <c r="L371" s="40" t="s">
        <v>760</v>
      </c>
      <c r="M371" s="26" t="s">
        <v>16</v>
      </c>
      <c r="N371" s="26"/>
      <c r="O371" s="35" t="str">
        <f t="shared" si="5"/>
        <v>DA</v>
      </c>
    </row>
    <row r="372" spans="1:15" ht="15.75" customHeight="1">
      <c r="A372" s="34">
        <v>371</v>
      </c>
      <c r="B372" s="34">
        <f>VLOOKUP(E372,'[1]CM Liga'!$A:$B,2,FALSE)</f>
        <v>331</v>
      </c>
      <c r="C372" s="35" t="str">
        <f>VLOOKUP(E372,'[1]CM Liga'!$A:$C,3,FALSE)</f>
        <v>Bjelovar</v>
      </c>
      <c r="D372" s="26" t="s">
        <v>761</v>
      </c>
      <c r="E372" s="35" t="s">
        <v>775</v>
      </c>
      <c r="F372" s="35" t="str">
        <f>VLOOKUP(E372,'[1]CM Liga'!$A:$D,4,FALSE)</f>
        <v>Velika Pisanica</v>
      </c>
      <c r="G372" s="26">
        <v>2</v>
      </c>
      <c r="H372" s="36" t="s">
        <v>36</v>
      </c>
      <c r="I372" s="37">
        <v>330</v>
      </c>
      <c r="J372" s="38">
        <v>13</v>
      </c>
      <c r="K372" s="39" t="s">
        <v>762</v>
      </c>
      <c r="L372" s="40" t="s">
        <v>760</v>
      </c>
      <c r="M372" s="26" t="s">
        <v>16</v>
      </c>
      <c r="N372" s="26"/>
      <c r="O372" s="35" t="str">
        <f t="shared" si="5"/>
        <v>DA</v>
      </c>
    </row>
    <row r="373" spans="1:15" ht="15.75" customHeight="1">
      <c r="A373" s="34">
        <v>372</v>
      </c>
      <c r="B373" s="34">
        <f>VLOOKUP(E373,'[1]CM Liga'!$A:$B,2,FALSE)</f>
        <v>331</v>
      </c>
      <c r="C373" s="35" t="str">
        <f>VLOOKUP(E373,'[1]CM Liga'!$A:$C,3,FALSE)</f>
        <v>Bjelovar</v>
      </c>
      <c r="D373" s="26" t="s">
        <v>763</v>
      </c>
      <c r="E373" s="35" t="s">
        <v>775</v>
      </c>
      <c r="F373" s="35" t="str">
        <f>VLOOKUP(E373,'[1]CM Liga'!$A:$D,4,FALSE)</f>
        <v>Velika Pisanica</v>
      </c>
      <c r="G373" s="26">
        <v>3</v>
      </c>
      <c r="H373" s="36" t="s">
        <v>36</v>
      </c>
      <c r="I373" s="37">
        <v>300</v>
      </c>
      <c r="J373" s="38">
        <v>12</v>
      </c>
      <c r="K373" s="39" t="s">
        <v>764</v>
      </c>
      <c r="L373" s="40" t="s">
        <v>760</v>
      </c>
      <c r="M373" s="26" t="s">
        <v>16</v>
      </c>
      <c r="N373" s="26"/>
      <c r="O373" s="35" t="str">
        <f t="shared" si="5"/>
        <v>DA</v>
      </c>
    </row>
    <row r="374" spans="1:15" ht="15.75" customHeight="1">
      <c r="A374" s="34">
        <v>373</v>
      </c>
      <c r="B374" s="34">
        <f>VLOOKUP(E374,'[1]CM Liga'!$A:$B,2,FALSE)</f>
        <v>331</v>
      </c>
      <c r="C374" s="35" t="str">
        <f>VLOOKUP(E374,'[1]CM Liga'!$A:$C,3,FALSE)</f>
        <v>Bjelovar</v>
      </c>
      <c r="D374" s="26" t="s">
        <v>765</v>
      </c>
      <c r="E374" s="35" t="s">
        <v>775</v>
      </c>
      <c r="F374" s="35" t="str">
        <f>VLOOKUP(E374,'[1]CM Liga'!$A:$D,4,FALSE)</f>
        <v>Velika Pisanica</v>
      </c>
      <c r="G374" s="26">
        <v>4</v>
      </c>
      <c r="H374" s="36" t="s">
        <v>36</v>
      </c>
      <c r="I374" s="37">
        <v>300</v>
      </c>
      <c r="J374" s="38">
        <v>13</v>
      </c>
      <c r="K374" s="39" t="s">
        <v>766</v>
      </c>
      <c r="L374" s="40" t="s">
        <v>760</v>
      </c>
      <c r="M374" s="26" t="s">
        <v>16</v>
      </c>
      <c r="N374" s="26"/>
      <c r="O374" s="35" t="str">
        <f t="shared" si="5"/>
        <v>DA</v>
      </c>
    </row>
    <row r="375" spans="1:15" ht="15.75" customHeight="1">
      <c r="A375" s="34">
        <v>374</v>
      </c>
      <c r="B375" s="34">
        <f>VLOOKUP(E375,'[1]CM Liga'!$A:$B,2,FALSE)</f>
        <v>331</v>
      </c>
      <c r="C375" s="35" t="str">
        <f>VLOOKUP(E375,'[1]CM Liga'!$A:$C,3,FALSE)</f>
        <v>Bjelovar</v>
      </c>
      <c r="D375" s="26" t="s">
        <v>767</v>
      </c>
      <c r="E375" s="35" t="s">
        <v>775</v>
      </c>
      <c r="F375" s="35" t="str">
        <f>VLOOKUP(E375,'[1]CM Liga'!$A:$D,4,FALSE)</f>
        <v>Velika Pisanica</v>
      </c>
      <c r="G375" s="26">
        <v>5</v>
      </c>
      <c r="H375" s="36" t="s">
        <v>36</v>
      </c>
      <c r="I375" s="37">
        <v>300</v>
      </c>
      <c r="J375" s="38">
        <v>15</v>
      </c>
      <c r="K375" s="39" t="s">
        <v>768</v>
      </c>
      <c r="L375" s="40" t="s">
        <v>760</v>
      </c>
      <c r="M375" s="26" t="s">
        <v>16</v>
      </c>
      <c r="N375" s="26"/>
      <c r="O375" s="35" t="str">
        <f t="shared" si="5"/>
        <v>DA</v>
      </c>
    </row>
    <row r="376" spans="1:15" ht="15.75" customHeight="1">
      <c r="A376" s="34">
        <v>375</v>
      </c>
      <c r="B376" s="34">
        <f>VLOOKUP(E376,'[1]CM Liga'!$A:$B,2,FALSE)</f>
        <v>331</v>
      </c>
      <c r="C376" s="35" t="str">
        <f>VLOOKUP(E376,'[1]CM Liga'!$A:$C,3,FALSE)</f>
        <v>Bjelovar</v>
      </c>
      <c r="D376" s="26" t="s">
        <v>769</v>
      </c>
      <c r="E376" s="35" t="s">
        <v>775</v>
      </c>
      <c r="F376" s="35" t="str">
        <f>VLOOKUP(E376,'[1]CM Liga'!$A:$D,4,FALSE)</f>
        <v>Velika Pisanica</v>
      </c>
      <c r="G376" s="26">
        <v>6</v>
      </c>
      <c r="H376" s="36" t="s">
        <v>36</v>
      </c>
      <c r="I376" s="37">
        <v>290</v>
      </c>
      <c r="J376" s="38">
        <v>11</v>
      </c>
      <c r="K376" s="39" t="s">
        <v>770</v>
      </c>
      <c r="L376" s="40" t="s">
        <v>760</v>
      </c>
      <c r="M376" s="26" t="s">
        <v>16</v>
      </c>
      <c r="N376" s="26"/>
      <c r="O376" s="35" t="str">
        <f t="shared" si="5"/>
        <v>DA</v>
      </c>
    </row>
    <row r="377" spans="1:15" ht="15.75" customHeight="1">
      <c r="A377" s="34">
        <v>376</v>
      </c>
      <c r="B377" s="34">
        <f>VLOOKUP(E377,'[1]CM Liga'!$A:$B,2,FALSE)</f>
        <v>331</v>
      </c>
      <c r="C377" s="35" t="str">
        <f>VLOOKUP(E377,'[1]CM Liga'!$A:$C,3,FALSE)</f>
        <v>Bjelovar</v>
      </c>
      <c r="D377" s="26" t="s">
        <v>771</v>
      </c>
      <c r="E377" s="35" t="s">
        <v>775</v>
      </c>
      <c r="F377" s="35" t="str">
        <f>VLOOKUP(E377,'[1]CM Liga'!$A:$D,4,FALSE)</f>
        <v>Velika Pisanica</v>
      </c>
      <c r="G377" s="26">
        <v>7</v>
      </c>
      <c r="H377" s="36" t="s">
        <v>36</v>
      </c>
      <c r="I377" s="37">
        <v>290</v>
      </c>
      <c r="J377" s="38">
        <v>15</v>
      </c>
      <c r="K377" s="39" t="s">
        <v>772</v>
      </c>
      <c r="L377" s="40" t="s">
        <v>760</v>
      </c>
      <c r="M377" s="26" t="s">
        <v>16</v>
      </c>
      <c r="N377" s="26"/>
      <c r="O377" s="35" t="str">
        <f t="shared" si="5"/>
        <v>DA</v>
      </c>
    </row>
    <row r="378" spans="1:15" ht="15.75" customHeight="1">
      <c r="A378" s="34">
        <v>377</v>
      </c>
      <c r="B378" s="34">
        <f>VLOOKUP(E378,'[1]CM Liga'!$A:$B,2,FALSE)</f>
        <v>331</v>
      </c>
      <c r="C378" s="35" t="str">
        <f>VLOOKUP(E378,'[1]CM Liga'!$A:$C,3,FALSE)</f>
        <v>Bjelovar</v>
      </c>
      <c r="D378" s="26" t="s">
        <v>773</v>
      </c>
      <c r="E378" s="35" t="s">
        <v>775</v>
      </c>
      <c r="F378" s="35" t="str">
        <f>VLOOKUP(E378,'[1]CM Liga'!$A:$D,4,FALSE)</f>
        <v>Velika Pisanica</v>
      </c>
      <c r="G378" s="26">
        <v>8</v>
      </c>
      <c r="H378" s="36" t="s">
        <v>36</v>
      </c>
      <c r="I378" s="37">
        <v>280</v>
      </c>
      <c r="J378" s="38">
        <v>16</v>
      </c>
      <c r="K378" s="39" t="s">
        <v>774</v>
      </c>
      <c r="L378" s="40" t="s">
        <v>760</v>
      </c>
      <c r="M378" s="26" t="s">
        <v>16</v>
      </c>
      <c r="N378" s="26"/>
      <c r="O378" s="35" t="str">
        <f t="shared" si="5"/>
        <v>DA</v>
      </c>
    </row>
    <row r="379" spans="1:15" ht="15.75" customHeight="1">
      <c r="A379" s="34">
        <v>378</v>
      </c>
      <c r="B379" s="34">
        <f>VLOOKUP(E379,'[1]CM Liga'!$A:$B,2,FALSE)</f>
        <v>333</v>
      </c>
      <c r="C379" s="35" t="str">
        <f>VLOOKUP(E379,'[1]CM Liga'!$A:$C,3,FALSE)</f>
        <v>Zagorje 1</v>
      </c>
      <c r="D379" s="26" t="s">
        <v>776</v>
      </c>
      <c r="E379" s="35" t="s">
        <v>816</v>
      </c>
      <c r="F379" s="35" t="str">
        <f>VLOOKUP(E379,'[1]CM Liga'!$A:$D,4,FALSE)</f>
        <v>Visoko</v>
      </c>
      <c r="G379" s="26">
        <v>1</v>
      </c>
      <c r="H379" s="36" t="s">
        <v>13</v>
      </c>
      <c r="I379" s="37">
        <v>190</v>
      </c>
      <c r="J379" s="38">
        <v>7.5</v>
      </c>
      <c r="K379" s="39" t="s">
        <v>777</v>
      </c>
      <c r="L379" s="40" t="s">
        <v>778</v>
      </c>
      <c r="M379" s="26" t="s">
        <v>16</v>
      </c>
      <c r="N379" s="26"/>
      <c r="O379" s="35" t="str">
        <f t="shared" si="5"/>
        <v>DA</v>
      </c>
    </row>
    <row r="380" spans="1:15" ht="15.75" customHeight="1">
      <c r="A380" s="34">
        <v>379</v>
      </c>
      <c r="B380" s="34">
        <f>VLOOKUP(E380,'[1]CM Liga'!$A:$B,2,FALSE)</f>
        <v>333</v>
      </c>
      <c r="C380" s="35" t="str">
        <f>VLOOKUP(E380,'[1]CM Liga'!$A:$C,3,FALSE)</f>
        <v>Zagorje 1</v>
      </c>
      <c r="D380" s="26" t="s">
        <v>779</v>
      </c>
      <c r="E380" s="35" t="s">
        <v>816</v>
      </c>
      <c r="F380" s="35" t="str">
        <f>VLOOKUP(E380,'[1]CM Liga'!$A:$D,4,FALSE)</f>
        <v>Visoko</v>
      </c>
      <c r="G380" s="26">
        <v>2</v>
      </c>
      <c r="H380" s="36" t="s">
        <v>13</v>
      </c>
      <c r="I380" s="37">
        <v>190</v>
      </c>
      <c r="J380" s="38">
        <v>7.8</v>
      </c>
      <c r="K380" s="39" t="s">
        <v>780</v>
      </c>
      <c r="L380" s="40" t="s">
        <v>778</v>
      </c>
      <c r="M380" s="26" t="s">
        <v>16</v>
      </c>
      <c r="N380" s="26"/>
      <c r="O380" s="35" t="str">
        <f t="shared" si="5"/>
        <v>DA</v>
      </c>
    </row>
    <row r="381" spans="1:15" ht="15.75" customHeight="1">
      <c r="A381" s="34">
        <v>380</v>
      </c>
      <c r="B381" s="34">
        <f>VLOOKUP(E381,'[1]CM Liga'!$A:$B,2,FALSE)</f>
        <v>333</v>
      </c>
      <c r="C381" s="35" t="str">
        <f>VLOOKUP(E381,'[1]CM Liga'!$A:$C,3,FALSE)</f>
        <v>Zagorje 1</v>
      </c>
      <c r="D381" s="26" t="s">
        <v>781</v>
      </c>
      <c r="E381" s="35" t="s">
        <v>816</v>
      </c>
      <c r="F381" s="35" t="str">
        <f>VLOOKUP(E381,'[1]CM Liga'!$A:$D,4,FALSE)</f>
        <v>Visoko</v>
      </c>
      <c r="G381" s="26">
        <v>3</v>
      </c>
      <c r="H381" s="36" t="s">
        <v>13</v>
      </c>
      <c r="I381" s="37">
        <v>190</v>
      </c>
      <c r="J381" s="38">
        <v>8</v>
      </c>
      <c r="K381" s="39" t="s">
        <v>782</v>
      </c>
      <c r="L381" s="40" t="s">
        <v>778</v>
      </c>
      <c r="M381" s="26" t="s">
        <v>16</v>
      </c>
      <c r="N381" s="26"/>
      <c r="O381" s="35" t="str">
        <f t="shared" si="5"/>
        <v>DA</v>
      </c>
    </row>
    <row r="382" spans="1:15" ht="15.75" customHeight="1">
      <c r="A382" s="34">
        <v>381</v>
      </c>
      <c r="B382" s="34">
        <f>VLOOKUP(E382,'[1]CM Liga'!$A:$B,2,FALSE)</f>
        <v>333</v>
      </c>
      <c r="C382" s="35" t="str">
        <f>VLOOKUP(E382,'[1]CM Liga'!$A:$C,3,FALSE)</f>
        <v>Zagorje 1</v>
      </c>
      <c r="D382" s="26" t="s">
        <v>783</v>
      </c>
      <c r="E382" s="35" t="s">
        <v>816</v>
      </c>
      <c r="F382" s="35" t="str">
        <f>VLOOKUP(E382,'[1]CM Liga'!$A:$D,4,FALSE)</f>
        <v>Visoko</v>
      </c>
      <c r="G382" s="26">
        <v>4</v>
      </c>
      <c r="H382" s="36" t="s">
        <v>13</v>
      </c>
      <c r="I382" s="37">
        <v>190</v>
      </c>
      <c r="J382" s="38">
        <v>8.1</v>
      </c>
      <c r="K382" s="39" t="s">
        <v>784</v>
      </c>
      <c r="L382" s="40" t="s">
        <v>778</v>
      </c>
      <c r="M382" s="26" t="s">
        <v>16</v>
      </c>
      <c r="N382" s="26"/>
      <c r="O382" s="35" t="str">
        <f t="shared" si="5"/>
        <v>DA</v>
      </c>
    </row>
    <row r="383" spans="1:15" ht="15.75" customHeight="1">
      <c r="A383" s="34">
        <v>382</v>
      </c>
      <c r="B383" s="34">
        <f>VLOOKUP(E383,'[1]CM Liga'!$A:$B,2,FALSE)</f>
        <v>333</v>
      </c>
      <c r="C383" s="35" t="str">
        <f>VLOOKUP(E383,'[1]CM Liga'!$A:$C,3,FALSE)</f>
        <v>Zagorje 1</v>
      </c>
      <c r="D383" s="26" t="s">
        <v>785</v>
      </c>
      <c r="E383" s="35" t="s">
        <v>816</v>
      </c>
      <c r="F383" s="35" t="str">
        <f>VLOOKUP(E383,'[1]CM Liga'!$A:$D,4,FALSE)</f>
        <v>Visoko</v>
      </c>
      <c r="G383" s="26">
        <v>5</v>
      </c>
      <c r="H383" s="36" t="s">
        <v>13</v>
      </c>
      <c r="I383" s="37">
        <v>190</v>
      </c>
      <c r="J383" s="38">
        <v>8.1999999999999993</v>
      </c>
      <c r="K383" s="39" t="s">
        <v>786</v>
      </c>
      <c r="L383" s="40" t="s">
        <v>778</v>
      </c>
      <c r="M383" s="26" t="s">
        <v>16</v>
      </c>
      <c r="N383" s="26"/>
      <c r="O383" s="35" t="str">
        <f t="shared" si="5"/>
        <v>DA</v>
      </c>
    </row>
    <row r="384" spans="1:15" ht="15.75" customHeight="1">
      <c r="A384" s="34">
        <v>383</v>
      </c>
      <c r="B384" s="34">
        <f>VLOOKUP(E384,'[1]CM Liga'!$A:$B,2,FALSE)</f>
        <v>333</v>
      </c>
      <c r="C384" s="35" t="str">
        <f>VLOOKUP(E384,'[1]CM Liga'!$A:$C,3,FALSE)</f>
        <v>Zagorje 1</v>
      </c>
      <c r="D384" s="26" t="s">
        <v>787</v>
      </c>
      <c r="E384" s="35" t="s">
        <v>816</v>
      </c>
      <c r="F384" s="35" t="str">
        <f>VLOOKUP(E384,'[1]CM Liga'!$A:$D,4,FALSE)</f>
        <v>Visoko</v>
      </c>
      <c r="G384" s="26">
        <v>6</v>
      </c>
      <c r="H384" s="36" t="s">
        <v>13</v>
      </c>
      <c r="I384" s="37">
        <v>190</v>
      </c>
      <c r="J384" s="38">
        <v>8.5</v>
      </c>
      <c r="K384" s="39" t="s">
        <v>788</v>
      </c>
      <c r="L384" s="40" t="s">
        <v>778</v>
      </c>
      <c r="M384" s="26" t="s">
        <v>16</v>
      </c>
      <c r="N384" s="26"/>
      <c r="O384" s="35" t="str">
        <f t="shared" si="5"/>
        <v>DA</v>
      </c>
    </row>
    <row r="385" spans="1:15" ht="15.75" customHeight="1">
      <c r="A385" s="34">
        <v>384</v>
      </c>
      <c r="B385" s="34">
        <f>VLOOKUP(E385,'[1]CM Liga'!$A:$B,2,FALSE)</f>
        <v>333</v>
      </c>
      <c r="C385" s="35" t="str">
        <f>VLOOKUP(E385,'[1]CM Liga'!$A:$C,3,FALSE)</f>
        <v>Zagorje 1</v>
      </c>
      <c r="D385" s="26" t="s">
        <v>789</v>
      </c>
      <c r="E385" s="35" t="s">
        <v>816</v>
      </c>
      <c r="F385" s="35" t="str">
        <f>VLOOKUP(E385,'[1]CM Liga'!$A:$D,4,FALSE)</f>
        <v>Visoko</v>
      </c>
      <c r="G385" s="26">
        <v>7</v>
      </c>
      <c r="H385" s="36" t="s">
        <v>13</v>
      </c>
      <c r="I385" s="37">
        <v>190</v>
      </c>
      <c r="J385" s="38">
        <v>8.8000000000000007</v>
      </c>
      <c r="K385" s="39" t="s">
        <v>790</v>
      </c>
      <c r="L385" s="40" t="s">
        <v>778</v>
      </c>
      <c r="M385" s="26" t="s">
        <v>16</v>
      </c>
      <c r="N385" s="26"/>
      <c r="O385" s="35" t="str">
        <f t="shared" si="5"/>
        <v>DA</v>
      </c>
    </row>
    <row r="386" spans="1:15" ht="15.75" customHeight="1">
      <c r="A386" s="34">
        <v>385</v>
      </c>
      <c r="B386" s="34">
        <f>VLOOKUP(E386,'[1]CM Liga'!$A:$B,2,FALSE)</f>
        <v>333</v>
      </c>
      <c r="C386" s="35" t="str">
        <f>VLOOKUP(E386,'[1]CM Liga'!$A:$C,3,FALSE)</f>
        <v>Zagorje 1</v>
      </c>
      <c r="D386" s="26" t="s">
        <v>791</v>
      </c>
      <c r="E386" s="35" t="s">
        <v>816</v>
      </c>
      <c r="F386" s="35" t="str">
        <f>VLOOKUP(E386,'[1]CM Liga'!$A:$D,4,FALSE)</f>
        <v>Visoko</v>
      </c>
      <c r="G386" s="26">
        <v>8</v>
      </c>
      <c r="H386" s="36" t="s">
        <v>13</v>
      </c>
      <c r="I386" s="37">
        <v>150</v>
      </c>
      <c r="J386" s="38">
        <v>7.8</v>
      </c>
      <c r="K386" s="39" t="s">
        <v>792</v>
      </c>
      <c r="L386" s="40" t="s">
        <v>778</v>
      </c>
      <c r="M386" s="26" t="s">
        <v>16</v>
      </c>
      <c r="N386" s="26"/>
      <c r="O386" s="35" t="str">
        <f t="shared" ref="O386:O449" si="6">IF(B386&gt;218,"DA","NE")</f>
        <v>DA</v>
      </c>
    </row>
    <row r="387" spans="1:15" ht="15.75" customHeight="1">
      <c r="A387" s="34">
        <v>386</v>
      </c>
      <c r="B387" s="34">
        <f>VLOOKUP(E387,'[1]CM Liga'!$A:$B,2,FALSE)</f>
        <v>333</v>
      </c>
      <c r="C387" s="35" t="str">
        <f>VLOOKUP(E387,'[1]CM Liga'!$A:$C,3,FALSE)</f>
        <v>Zagorje 1</v>
      </c>
      <c r="D387" s="26" t="s">
        <v>793</v>
      </c>
      <c r="E387" s="35" t="s">
        <v>816</v>
      </c>
      <c r="F387" s="35" t="str">
        <f>VLOOKUP(E387,'[1]CM Liga'!$A:$D,4,FALSE)</f>
        <v>Visoko</v>
      </c>
      <c r="G387" s="26">
        <v>9</v>
      </c>
      <c r="H387" s="36" t="s">
        <v>13</v>
      </c>
      <c r="I387" s="37">
        <v>80</v>
      </c>
      <c r="J387" s="38">
        <v>4.3</v>
      </c>
      <c r="K387" s="39" t="s">
        <v>794</v>
      </c>
      <c r="L387" s="40" t="s">
        <v>778</v>
      </c>
      <c r="M387" s="26" t="s">
        <v>16</v>
      </c>
      <c r="N387" s="26"/>
      <c r="O387" s="35" t="str">
        <f t="shared" si="6"/>
        <v>DA</v>
      </c>
    </row>
    <row r="388" spans="1:15" ht="15.75" customHeight="1">
      <c r="A388" s="34">
        <v>387</v>
      </c>
      <c r="B388" s="34">
        <f>VLOOKUP(E388,'[1]CM Liga'!$A:$B,2,FALSE)</f>
        <v>333</v>
      </c>
      <c r="C388" s="35" t="str">
        <f>VLOOKUP(E388,'[1]CM Liga'!$A:$C,3,FALSE)</f>
        <v>Zagorje 1</v>
      </c>
      <c r="D388" s="26" t="s">
        <v>795</v>
      </c>
      <c r="E388" s="35" t="s">
        <v>816</v>
      </c>
      <c r="F388" s="35" t="str">
        <f>VLOOKUP(E388,'[1]CM Liga'!$A:$D,4,FALSE)</f>
        <v>Visoko</v>
      </c>
      <c r="G388" s="26">
        <v>10</v>
      </c>
      <c r="H388" s="36" t="s">
        <v>36</v>
      </c>
      <c r="I388" s="37">
        <v>340</v>
      </c>
      <c r="J388" s="38">
        <v>11.4</v>
      </c>
      <c r="K388" s="39" t="s">
        <v>796</v>
      </c>
      <c r="L388" s="40" t="s">
        <v>778</v>
      </c>
      <c r="M388" s="26" t="s">
        <v>16</v>
      </c>
      <c r="N388" s="26"/>
      <c r="O388" s="35" t="str">
        <f t="shared" si="6"/>
        <v>DA</v>
      </c>
    </row>
    <row r="389" spans="1:15" ht="15.75" customHeight="1">
      <c r="A389" s="34">
        <v>388</v>
      </c>
      <c r="B389" s="34">
        <f>VLOOKUP(E389,'[1]CM Liga'!$A:$B,2,FALSE)</f>
        <v>333</v>
      </c>
      <c r="C389" s="35" t="str">
        <f>VLOOKUP(E389,'[1]CM Liga'!$A:$C,3,FALSE)</f>
        <v>Zagorje 1</v>
      </c>
      <c r="D389" s="26" t="s">
        <v>797</v>
      </c>
      <c r="E389" s="35" t="s">
        <v>816</v>
      </c>
      <c r="F389" s="35" t="str">
        <f>VLOOKUP(E389,'[1]CM Liga'!$A:$D,4,FALSE)</f>
        <v>Visoko</v>
      </c>
      <c r="G389" s="26">
        <v>11</v>
      </c>
      <c r="H389" s="36" t="s">
        <v>36</v>
      </c>
      <c r="I389" s="37">
        <v>340</v>
      </c>
      <c r="J389" s="38">
        <v>11.6</v>
      </c>
      <c r="K389" s="39" t="s">
        <v>798</v>
      </c>
      <c r="L389" s="40" t="s">
        <v>778</v>
      </c>
      <c r="M389" s="26" t="s">
        <v>16</v>
      </c>
      <c r="N389" s="26"/>
      <c r="O389" s="35" t="str">
        <f t="shared" si="6"/>
        <v>DA</v>
      </c>
    </row>
    <row r="390" spans="1:15" ht="15.75" customHeight="1">
      <c r="A390" s="34">
        <v>389</v>
      </c>
      <c r="B390" s="34">
        <f>VLOOKUP(E390,'[1]CM Liga'!$A:$B,2,FALSE)</f>
        <v>333</v>
      </c>
      <c r="C390" s="35" t="str">
        <f>VLOOKUP(E390,'[1]CM Liga'!$A:$C,3,FALSE)</f>
        <v>Zagorje 1</v>
      </c>
      <c r="D390" s="26" t="s">
        <v>799</v>
      </c>
      <c r="E390" s="35" t="s">
        <v>816</v>
      </c>
      <c r="F390" s="35" t="str">
        <f>VLOOKUP(E390,'[1]CM Liga'!$A:$D,4,FALSE)</f>
        <v>Visoko</v>
      </c>
      <c r="G390" s="26">
        <v>12</v>
      </c>
      <c r="H390" s="36" t="s">
        <v>36</v>
      </c>
      <c r="I390" s="37">
        <v>340</v>
      </c>
      <c r="J390" s="38">
        <v>11.7</v>
      </c>
      <c r="K390" s="39" t="s">
        <v>800</v>
      </c>
      <c r="L390" s="40" t="s">
        <v>778</v>
      </c>
      <c r="M390" s="26" t="s">
        <v>16</v>
      </c>
      <c r="N390" s="26"/>
      <c r="O390" s="35" t="str">
        <f t="shared" si="6"/>
        <v>DA</v>
      </c>
    </row>
    <row r="391" spans="1:15" ht="15.75" customHeight="1">
      <c r="A391" s="34">
        <v>390</v>
      </c>
      <c r="B391" s="34">
        <f>VLOOKUP(E391,'[1]CM Liga'!$A:$B,2,FALSE)</f>
        <v>333</v>
      </c>
      <c r="C391" s="35" t="str">
        <f>VLOOKUP(E391,'[1]CM Liga'!$A:$C,3,FALSE)</f>
        <v>Zagorje 1</v>
      </c>
      <c r="D391" s="26" t="s">
        <v>801</v>
      </c>
      <c r="E391" s="35" t="s">
        <v>816</v>
      </c>
      <c r="F391" s="35" t="str">
        <f>VLOOKUP(E391,'[1]CM Liga'!$A:$D,4,FALSE)</f>
        <v>Visoko</v>
      </c>
      <c r="G391" s="26">
        <v>13</v>
      </c>
      <c r="H391" s="36" t="s">
        <v>36</v>
      </c>
      <c r="I391" s="37">
        <v>330</v>
      </c>
      <c r="J391" s="38">
        <v>11.9</v>
      </c>
      <c r="K391" s="39" t="s">
        <v>802</v>
      </c>
      <c r="L391" s="40" t="s">
        <v>778</v>
      </c>
      <c r="M391" s="26" t="s">
        <v>16</v>
      </c>
      <c r="N391" s="26"/>
      <c r="O391" s="35" t="str">
        <f t="shared" si="6"/>
        <v>DA</v>
      </c>
    </row>
    <row r="392" spans="1:15" ht="15.75" customHeight="1">
      <c r="A392" s="34">
        <v>391</v>
      </c>
      <c r="B392" s="34">
        <f>VLOOKUP(E392,'[1]CM Liga'!$A:$B,2,FALSE)</f>
        <v>333</v>
      </c>
      <c r="C392" s="35" t="str">
        <f>VLOOKUP(E392,'[1]CM Liga'!$A:$C,3,FALSE)</f>
        <v>Zagorje 1</v>
      </c>
      <c r="D392" s="26" t="s">
        <v>803</v>
      </c>
      <c r="E392" s="35" t="s">
        <v>816</v>
      </c>
      <c r="F392" s="35" t="str">
        <f>VLOOKUP(E392,'[1]CM Liga'!$A:$D,4,FALSE)</f>
        <v>Visoko</v>
      </c>
      <c r="G392" s="26">
        <v>14</v>
      </c>
      <c r="H392" s="36" t="s">
        <v>36</v>
      </c>
      <c r="I392" s="37">
        <v>220</v>
      </c>
      <c r="J392" s="38">
        <v>7.8</v>
      </c>
      <c r="K392" s="39" t="s">
        <v>804</v>
      </c>
      <c r="L392" s="40" t="s">
        <v>778</v>
      </c>
      <c r="M392" s="26" t="s">
        <v>16</v>
      </c>
      <c r="N392" s="26"/>
      <c r="O392" s="35" t="str">
        <f t="shared" si="6"/>
        <v>DA</v>
      </c>
    </row>
    <row r="393" spans="1:15" ht="15.75" customHeight="1">
      <c r="A393" s="34">
        <v>392</v>
      </c>
      <c r="B393" s="34">
        <f>VLOOKUP(E393,'[1]CM Liga'!$A:$B,2,FALSE)</f>
        <v>333</v>
      </c>
      <c r="C393" s="35" t="str">
        <f>VLOOKUP(E393,'[1]CM Liga'!$A:$C,3,FALSE)</f>
        <v>Zagorje 1</v>
      </c>
      <c r="D393" s="26" t="s">
        <v>805</v>
      </c>
      <c r="E393" s="35" t="s">
        <v>816</v>
      </c>
      <c r="F393" s="35" t="str">
        <f>VLOOKUP(E393,'[1]CM Liga'!$A:$D,4,FALSE)</f>
        <v>Visoko</v>
      </c>
      <c r="G393" s="26">
        <v>15</v>
      </c>
      <c r="H393" s="36" t="s">
        <v>36</v>
      </c>
      <c r="I393" s="37">
        <v>200</v>
      </c>
      <c r="J393" s="38">
        <v>7.7</v>
      </c>
      <c r="K393" s="39" t="s">
        <v>806</v>
      </c>
      <c r="L393" s="40" t="s">
        <v>778</v>
      </c>
      <c r="M393" s="26" t="s">
        <v>16</v>
      </c>
      <c r="N393" s="26"/>
      <c r="O393" s="35" t="str">
        <f t="shared" si="6"/>
        <v>DA</v>
      </c>
    </row>
    <row r="394" spans="1:15" ht="15.75" customHeight="1">
      <c r="A394" s="34">
        <v>393</v>
      </c>
      <c r="B394" s="34">
        <f>VLOOKUP(E394,'[1]CM Liga'!$A:$B,2,FALSE)</f>
        <v>333</v>
      </c>
      <c r="C394" s="35" t="str">
        <f>VLOOKUP(E394,'[1]CM Liga'!$A:$C,3,FALSE)</f>
        <v>Zagorje 1</v>
      </c>
      <c r="D394" s="26" t="s">
        <v>807</v>
      </c>
      <c r="E394" s="35" t="s">
        <v>816</v>
      </c>
      <c r="F394" s="35" t="str">
        <f>VLOOKUP(E394,'[1]CM Liga'!$A:$D,4,FALSE)</f>
        <v>Visoko</v>
      </c>
      <c r="G394" s="26">
        <v>16</v>
      </c>
      <c r="H394" s="36" t="s">
        <v>36</v>
      </c>
      <c r="I394" s="37">
        <v>190</v>
      </c>
      <c r="J394" s="38">
        <v>11.6</v>
      </c>
      <c r="K394" s="39" t="s">
        <v>808</v>
      </c>
      <c r="L394" s="40" t="s">
        <v>778</v>
      </c>
      <c r="M394" s="26" t="s">
        <v>16</v>
      </c>
      <c r="N394" s="26"/>
      <c r="O394" s="35" t="str">
        <f t="shared" si="6"/>
        <v>DA</v>
      </c>
    </row>
    <row r="395" spans="1:15" ht="15.75" customHeight="1">
      <c r="A395" s="34">
        <v>394</v>
      </c>
      <c r="B395" s="34">
        <f>VLOOKUP(E395,'[1]CM Liga'!$A:$B,2,FALSE)</f>
        <v>333</v>
      </c>
      <c r="C395" s="35" t="str">
        <f>VLOOKUP(E395,'[1]CM Liga'!$A:$C,3,FALSE)</f>
        <v>Zagorje 1</v>
      </c>
      <c r="D395" s="26" t="s">
        <v>2713</v>
      </c>
      <c r="E395" s="35" t="s">
        <v>816</v>
      </c>
      <c r="F395" s="35" t="str">
        <f>VLOOKUP(E395,'[1]CM Liga'!$A:$D,4,FALSE)</f>
        <v>Visoko</v>
      </c>
      <c r="G395" s="26">
        <v>17</v>
      </c>
      <c r="H395" s="36" t="s">
        <v>36</v>
      </c>
      <c r="I395" s="37">
        <v>180</v>
      </c>
      <c r="J395" s="38">
        <v>6.8</v>
      </c>
      <c r="K395" s="39" t="s">
        <v>809</v>
      </c>
      <c r="L395" s="40" t="s">
        <v>778</v>
      </c>
      <c r="M395" s="26" t="s">
        <v>16</v>
      </c>
      <c r="N395" s="26"/>
      <c r="O395" s="35" t="str">
        <f t="shared" si="6"/>
        <v>DA</v>
      </c>
    </row>
    <row r="396" spans="1:15" ht="15.75" customHeight="1">
      <c r="A396" s="34">
        <v>395</v>
      </c>
      <c r="B396" s="34">
        <f>VLOOKUP(E396,'[1]CM Liga'!$A:$B,2,FALSE)</f>
        <v>333</v>
      </c>
      <c r="C396" s="35" t="str">
        <f>VLOOKUP(E396,'[1]CM Liga'!$A:$C,3,FALSE)</f>
        <v>Zagorje 1</v>
      </c>
      <c r="D396" s="26" t="s">
        <v>810</v>
      </c>
      <c r="E396" s="35" t="s">
        <v>816</v>
      </c>
      <c r="F396" s="35" t="str">
        <f>VLOOKUP(E396,'[1]CM Liga'!$A:$D,4,FALSE)</f>
        <v>Visoko</v>
      </c>
      <c r="G396" s="26">
        <v>18</v>
      </c>
      <c r="H396" s="36" t="s">
        <v>36</v>
      </c>
      <c r="I396" s="37">
        <v>170</v>
      </c>
      <c r="J396" s="38">
        <v>6.5</v>
      </c>
      <c r="K396" s="39" t="s">
        <v>811</v>
      </c>
      <c r="L396" s="40" t="s">
        <v>778</v>
      </c>
      <c r="M396" s="26" t="s">
        <v>16</v>
      </c>
      <c r="N396" s="26"/>
      <c r="O396" s="35" t="str">
        <f t="shared" si="6"/>
        <v>DA</v>
      </c>
    </row>
    <row r="397" spans="1:15" ht="15.75" customHeight="1">
      <c r="A397" s="34">
        <v>396</v>
      </c>
      <c r="B397" s="34">
        <f>VLOOKUP(E397,'[1]CM Liga'!$A:$B,2,FALSE)</f>
        <v>333</v>
      </c>
      <c r="C397" s="35" t="str">
        <f>VLOOKUP(E397,'[1]CM Liga'!$A:$C,3,FALSE)</f>
        <v>Zagorje 1</v>
      </c>
      <c r="D397" s="26" t="s">
        <v>812</v>
      </c>
      <c r="E397" s="35" t="s">
        <v>816</v>
      </c>
      <c r="F397" s="35" t="str">
        <f>VLOOKUP(E397,'[1]CM Liga'!$A:$D,4,FALSE)</f>
        <v>Visoko</v>
      </c>
      <c r="G397" s="26">
        <v>19</v>
      </c>
      <c r="H397" s="36" t="s">
        <v>36</v>
      </c>
      <c r="I397" s="37">
        <v>170</v>
      </c>
      <c r="J397" s="38">
        <v>7.4</v>
      </c>
      <c r="K397" s="39" t="s">
        <v>813</v>
      </c>
      <c r="L397" s="40" t="s">
        <v>778</v>
      </c>
      <c r="M397" s="26" t="s">
        <v>16</v>
      </c>
      <c r="N397" s="26"/>
      <c r="O397" s="35" t="str">
        <f t="shared" si="6"/>
        <v>DA</v>
      </c>
    </row>
    <row r="398" spans="1:15" ht="15.75" customHeight="1">
      <c r="A398" s="34">
        <v>397</v>
      </c>
      <c r="B398" s="34">
        <f>VLOOKUP(E398,'[1]CM Liga'!$A:$B,2,FALSE)</f>
        <v>333</v>
      </c>
      <c r="C398" s="35" t="str">
        <f>VLOOKUP(E398,'[1]CM Liga'!$A:$C,3,FALSE)</f>
        <v>Zagorje 1</v>
      </c>
      <c r="D398" s="26" t="s">
        <v>814</v>
      </c>
      <c r="E398" s="35" t="s">
        <v>816</v>
      </c>
      <c r="F398" s="35" t="str">
        <f>VLOOKUP(E398,'[1]CM Liga'!$A:$D,4,FALSE)</f>
        <v>Visoko</v>
      </c>
      <c r="G398" s="26">
        <v>20</v>
      </c>
      <c r="H398" s="36" t="s">
        <v>36</v>
      </c>
      <c r="I398" s="37">
        <v>110</v>
      </c>
      <c r="J398" s="38">
        <v>2.7</v>
      </c>
      <c r="K398" s="39" t="s">
        <v>815</v>
      </c>
      <c r="L398" s="40" t="s">
        <v>778</v>
      </c>
      <c r="M398" s="26" t="s">
        <v>16</v>
      </c>
      <c r="N398" s="26"/>
      <c r="O398" s="35" t="str">
        <f t="shared" si="6"/>
        <v>DA</v>
      </c>
    </row>
    <row r="399" spans="1:15" ht="15.75" customHeight="1">
      <c r="A399" s="34">
        <v>398</v>
      </c>
      <c r="B399" s="34">
        <f>VLOOKUP(E399,'[1]CM Liga'!$A:$B,2,FALSE)</f>
        <v>335</v>
      </c>
      <c r="C399" s="35" t="str">
        <f>VLOOKUP(E399,'[1]CM Liga'!$A:$C,3,FALSE)</f>
        <v>Istra 1</v>
      </c>
      <c r="D399" s="26" t="s">
        <v>2714</v>
      </c>
      <c r="E399" s="35" t="s">
        <v>826</v>
      </c>
      <c r="F399" s="35" t="str">
        <f>VLOOKUP(E399,'[1]CM Liga'!$A:$D,4,FALSE)</f>
        <v>Vrsar</v>
      </c>
      <c r="G399" s="26">
        <v>1</v>
      </c>
      <c r="H399" s="36" t="s">
        <v>13</v>
      </c>
      <c r="I399" s="37">
        <v>190</v>
      </c>
      <c r="J399" s="38">
        <v>8</v>
      </c>
      <c r="K399" s="39" t="s">
        <v>817</v>
      </c>
      <c r="L399" s="40" t="s">
        <v>818</v>
      </c>
      <c r="M399" s="26" t="s">
        <v>16</v>
      </c>
      <c r="N399" s="26"/>
      <c r="O399" s="35" t="str">
        <f t="shared" si="6"/>
        <v>DA</v>
      </c>
    </row>
    <row r="400" spans="1:15" ht="15.75" customHeight="1">
      <c r="A400" s="34">
        <v>399</v>
      </c>
      <c r="B400" s="34">
        <f>VLOOKUP(E400,'[1]CM Liga'!$A:$B,2,FALSE)</f>
        <v>335</v>
      </c>
      <c r="C400" s="35" t="str">
        <f>VLOOKUP(E400,'[1]CM Liga'!$A:$C,3,FALSE)</f>
        <v>Istra 1</v>
      </c>
      <c r="D400" s="26" t="s">
        <v>2715</v>
      </c>
      <c r="E400" s="35" t="s">
        <v>826</v>
      </c>
      <c r="F400" s="35" t="str">
        <f>VLOOKUP(E400,'[1]CM Liga'!$A:$D,4,FALSE)</f>
        <v>Vrsar</v>
      </c>
      <c r="G400" s="26">
        <v>2</v>
      </c>
      <c r="H400" s="36" t="s">
        <v>13</v>
      </c>
      <c r="I400" s="37">
        <v>190</v>
      </c>
      <c r="J400" s="38">
        <v>8.1999999999999993</v>
      </c>
      <c r="K400" s="39" t="s">
        <v>819</v>
      </c>
      <c r="L400" s="40" t="s">
        <v>818</v>
      </c>
      <c r="M400" s="26" t="s">
        <v>16</v>
      </c>
      <c r="N400" s="26"/>
      <c r="O400" s="35" t="str">
        <f t="shared" si="6"/>
        <v>DA</v>
      </c>
    </row>
    <row r="401" spans="1:15" ht="15.75" customHeight="1">
      <c r="A401" s="34">
        <v>400</v>
      </c>
      <c r="B401" s="34">
        <f>VLOOKUP(E401,'[1]CM Liga'!$A:$B,2,FALSE)</f>
        <v>335</v>
      </c>
      <c r="C401" s="35" t="str">
        <f>VLOOKUP(E401,'[1]CM Liga'!$A:$C,3,FALSE)</f>
        <v>Istra 1</v>
      </c>
      <c r="D401" s="26" t="s">
        <v>2716</v>
      </c>
      <c r="E401" s="35" t="s">
        <v>826</v>
      </c>
      <c r="F401" s="35" t="str">
        <f>VLOOKUP(E401,'[1]CM Liga'!$A:$D,4,FALSE)</f>
        <v>Vrsar</v>
      </c>
      <c r="G401" s="26">
        <v>3</v>
      </c>
      <c r="H401" s="36" t="s">
        <v>13</v>
      </c>
      <c r="I401" s="37">
        <v>180</v>
      </c>
      <c r="J401" s="38">
        <v>8.9</v>
      </c>
      <c r="K401" s="39" t="s">
        <v>820</v>
      </c>
      <c r="L401" s="40" t="s">
        <v>818</v>
      </c>
      <c r="M401" s="26" t="s">
        <v>16</v>
      </c>
      <c r="N401" s="26"/>
      <c r="O401" s="35" t="str">
        <f t="shared" si="6"/>
        <v>DA</v>
      </c>
    </row>
    <row r="402" spans="1:15" ht="15.75" customHeight="1">
      <c r="A402" s="34">
        <v>401</v>
      </c>
      <c r="B402" s="34">
        <f>VLOOKUP(E402,'[1]CM Liga'!$A:$B,2,FALSE)</f>
        <v>335</v>
      </c>
      <c r="C402" s="35" t="str">
        <f>VLOOKUP(E402,'[1]CM Liga'!$A:$C,3,FALSE)</f>
        <v>Istra 1</v>
      </c>
      <c r="D402" s="26" t="s">
        <v>2717</v>
      </c>
      <c r="E402" s="35" t="s">
        <v>826</v>
      </c>
      <c r="F402" s="35" t="str">
        <f>VLOOKUP(E402,'[1]CM Liga'!$A:$D,4,FALSE)</f>
        <v>Vrsar</v>
      </c>
      <c r="G402" s="26">
        <v>4</v>
      </c>
      <c r="H402" s="36" t="s">
        <v>13</v>
      </c>
      <c r="I402" s="37">
        <v>90</v>
      </c>
      <c r="J402" s="38">
        <v>8.5</v>
      </c>
      <c r="K402" s="39" t="s">
        <v>821</v>
      </c>
      <c r="L402" s="40" t="s">
        <v>818</v>
      </c>
      <c r="M402" s="26" t="s">
        <v>16</v>
      </c>
      <c r="N402" s="26"/>
      <c r="O402" s="35" t="str">
        <f t="shared" si="6"/>
        <v>DA</v>
      </c>
    </row>
    <row r="403" spans="1:15" ht="15.75" customHeight="1">
      <c r="A403" s="34">
        <v>402</v>
      </c>
      <c r="B403" s="34">
        <f>VLOOKUP(E403,'[1]CM Liga'!$A:$B,2,FALSE)</f>
        <v>335</v>
      </c>
      <c r="C403" s="35" t="str">
        <f>VLOOKUP(E403,'[1]CM Liga'!$A:$C,3,FALSE)</f>
        <v>Istra 1</v>
      </c>
      <c r="D403" s="26" t="s">
        <v>2718</v>
      </c>
      <c r="E403" s="35" t="s">
        <v>826</v>
      </c>
      <c r="F403" s="35" t="str">
        <f>VLOOKUP(E403,'[1]CM Liga'!$A:$D,4,FALSE)</f>
        <v>Vrsar</v>
      </c>
      <c r="G403" s="26">
        <v>5</v>
      </c>
      <c r="H403" s="36" t="s">
        <v>36</v>
      </c>
      <c r="I403" s="37">
        <v>330</v>
      </c>
      <c r="J403" s="38">
        <v>4.1100000000000003</v>
      </c>
      <c r="K403" s="39" t="s">
        <v>822</v>
      </c>
      <c r="L403" s="40" t="s">
        <v>818</v>
      </c>
      <c r="M403" s="26" t="s">
        <v>16</v>
      </c>
      <c r="N403" s="26"/>
      <c r="O403" s="35" t="str">
        <f t="shared" si="6"/>
        <v>DA</v>
      </c>
    </row>
    <row r="404" spans="1:15" ht="15.75" customHeight="1">
      <c r="A404" s="34">
        <v>403</v>
      </c>
      <c r="B404" s="34">
        <f>VLOOKUP(E404,'[1]CM Liga'!$A:$B,2,FALSE)</f>
        <v>335</v>
      </c>
      <c r="C404" s="35" t="str">
        <f>VLOOKUP(E404,'[1]CM Liga'!$A:$C,3,FALSE)</f>
        <v>Istra 1</v>
      </c>
      <c r="D404" s="26" t="s">
        <v>2719</v>
      </c>
      <c r="E404" s="35" t="s">
        <v>826</v>
      </c>
      <c r="F404" s="35" t="str">
        <f>VLOOKUP(E404,'[1]CM Liga'!$A:$D,4,FALSE)</f>
        <v>Vrsar</v>
      </c>
      <c r="G404" s="26">
        <v>6</v>
      </c>
      <c r="H404" s="36" t="s">
        <v>36</v>
      </c>
      <c r="I404" s="37">
        <v>340</v>
      </c>
      <c r="J404" s="38">
        <v>5.7</v>
      </c>
      <c r="K404" s="39" t="s">
        <v>823</v>
      </c>
      <c r="L404" s="40" t="s">
        <v>818</v>
      </c>
      <c r="M404" s="26" t="s">
        <v>16</v>
      </c>
      <c r="N404" s="26"/>
      <c r="O404" s="35" t="str">
        <f t="shared" si="6"/>
        <v>DA</v>
      </c>
    </row>
    <row r="405" spans="1:15" ht="15.75" customHeight="1">
      <c r="A405" s="34">
        <v>404</v>
      </c>
      <c r="B405" s="34">
        <f>VLOOKUP(E405,'[1]CM Liga'!$A:$B,2,FALSE)</f>
        <v>335</v>
      </c>
      <c r="C405" s="35" t="str">
        <f>VLOOKUP(E405,'[1]CM Liga'!$A:$C,3,FALSE)</f>
        <v>Istra 1</v>
      </c>
      <c r="D405" s="26" t="s">
        <v>2720</v>
      </c>
      <c r="E405" s="35" t="s">
        <v>826</v>
      </c>
      <c r="F405" s="35" t="str">
        <f>VLOOKUP(E405,'[1]CM Liga'!$A:$D,4,FALSE)</f>
        <v>Vrsar</v>
      </c>
      <c r="G405" s="26">
        <v>7</v>
      </c>
      <c r="H405" s="36" t="s">
        <v>36</v>
      </c>
      <c r="I405" s="37">
        <v>320</v>
      </c>
      <c r="J405" s="38">
        <v>8.3000000000000007</v>
      </c>
      <c r="K405" s="39" t="s">
        <v>824</v>
      </c>
      <c r="L405" s="40" t="s">
        <v>818</v>
      </c>
      <c r="M405" s="26" t="s">
        <v>16</v>
      </c>
      <c r="N405" s="26"/>
      <c r="O405" s="35" t="str">
        <f t="shared" si="6"/>
        <v>DA</v>
      </c>
    </row>
    <row r="406" spans="1:15" ht="15.75" customHeight="1">
      <c r="A406" s="34">
        <v>405</v>
      </c>
      <c r="B406" s="34">
        <f>VLOOKUP(E406,'[1]CM Liga'!$A:$B,2,FALSE)</f>
        <v>335</v>
      </c>
      <c r="C406" s="35" t="str">
        <f>VLOOKUP(E406,'[1]CM Liga'!$A:$C,3,FALSE)</f>
        <v>Istra 1</v>
      </c>
      <c r="D406" s="26" t="s">
        <v>2721</v>
      </c>
      <c r="E406" s="35" t="s">
        <v>826</v>
      </c>
      <c r="F406" s="35" t="str">
        <f>VLOOKUP(E406,'[1]CM Liga'!$A:$D,4,FALSE)</f>
        <v>Vrsar</v>
      </c>
      <c r="G406" s="26">
        <v>8</v>
      </c>
      <c r="H406" s="36" t="s">
        <v>36</v>
      </c>
      <c r="I406" s="37">
        <v>330</v>
      </c>
      <c r="J406" s="38">
        <v>4.13</v>
      </c>
      <c r="K406" s="39" t="s">
        <v>825</v>
      </c>
      <c r="L406" s="40" t="s">
        <v>818</v>
      </c>
      <c r="M406" s="26" t="s">
        <v>16</v>
      </c>
      <c r="N406" s="26"/>
      <c r="O406" s="35" t="str">
        <f t="shared" si="6"/>
        <v>DA</v>
      </c>
    </row>
    <row r="407" spans="1:15" ht="15.75" customHeight="1">
      <c r="A407" s="34">
        <v>406</v>
      </c>
      <c r="B407" s="34">
        <f>VLOOKUP(E407,'[1]CM Liga'!$A:$B,2,FALSE)</f>
        <v>231</v>
      </c>
      <c r="C407" s="35" t="str">
        <f>VLOOKUP(E407,'[1]CM Liga'!$A:$C,3,FALSE)</f>
        <v>Slavonski Brod</v>
      </c>
      <c r="D407" s="26" t="s">
        <v>827</v>
      </c>
      <c r="E407" s="35" t="s">
        <v>848</v>
      </c>
      <c r="F407" s="35" t="str">
        <f>VLOOKUP(E407,'[1]CM Liga'!$A:$D,4,FALSE)</f>
        <v>Slavonski Brod</v>
      </c>
      <c r="G407" s="26">
        <v>1</v>
      </c>
      <c r="H407" s="36" t="s">
        <v>36</v>
      </c>
      <c r="I407" s="37">
        <v>340</v>
      </c>
      <c r="J407" s="38">
        <v>5.5</v>
      </c>
      <c r="K407" s="39" t="s">
        <v>828</v>
      </c>
      <c r="L407" s="40" t="s">
        <v>829</v>
      </c>
      <c r="M407" s="26" t="s">
        <v>16</v>
      </c>
      <c r="N407" s="26" t="s">
        <v>830</v>
      </c>
      <c r="O407" s="35" t="str">
        <f t="shared" si="6"/>
        <v>DA</v>
      </c>
    </row>
    <row r="408" spans="1:15" ht="15.75" customHeight="1">
      <c r="A408" s="34">
        <v>407</v>
      </c>
      <c r="B408" s="34">
        <f>VLOOKUP(E408,'[1]CM Liga'!$A:$B,2,FALSE)</f>
        <v>231</v>
      </c>
      <c r="C408" s="35" t="str">
        <f>VLOOKUP(E408,'[1]CM Liga'!$A:$C,3,FALSE)</f>
        <v>Slavonski Brod</v>
      </c>
      <c r="D408" s="26" t="s">
        <v>831</v>
      </c>
      <c r="E408" s="35" t="s">
        <v>848</v>
      </c>
      <c r="F408" s="35" t="str">
        <f>VLOOKUP(E408,'[1]CM Liga'!$A:$D,4,FALSE)</f>
        <v>Slavonski Brod</v>
      </c>
      <c r="G408" s="26">
        <v>2</v>
      </c>
      <c r="H408" s="36" t="s">
        <v>36</v>
      </c>
      <c r="I408" s="37">
        <v>340</v>
      </c>
      <c r="J408" s="38">
        <v>5.7</v>
      </c>
      <c r="K408" s="39" t="s">
        <v>832</v>
      </c>
      <c r="L408" s="40" t="s">
        <v>829</v>
      </c>
      <c r="M408" s="26" t="s">
        <v>16</v>
      </c>
      <c r="N408" s="26" t="s">
        <v>830</v>
      </c>
      <c r="O408" s="35" t="str">
        <f t="shared" si="6"/>
        <v>DA</v>
      </c>
    </row>
    <row r="409" spans="1:15" ht="15.75" customHeight="1">
      <c r="A409" s="34">
        <v>408</v>
      </c>
      <c r="B409" s="34">
        <f>VLOOKUP(E409,'[1]CM Liga'!$A:$B,2,FALSE)</f>
        <v>231</v>
      </c>
      <c r="C409" s="35" t="str">
        <f>VLOOKUP(E409,'[1]CM Liga'!$A:$C,3,FALSE)</f>
        <v>Slavonski Brod</v>
      </c>
      <c r="D409" s="26" t="s">
        <v>833</v>
      </c>
      <c r="E409" s="35" t="s">
        <v>848</v>
      </c>
      <c r="F409" s="35" t="str">
        <f>VLOOKUP(E409,'[1]CM Liga'!$A:$D,4,FALSE)</f>
        <v>Slavonski Brod</v>
      </c>
      <c r="G409" s="26">
        <v>3</v>
      </c>
      <c r="H409" s="36" t="s">
        <v>36</v>
      </c>
      <c r="I409" s="37">
        <v>340</v>
      </c>
      <c r="J409" s="38">
        <v>6.6</v>
      </c>
      <c r="K409" s="39" t="s">
        <v>834</v>
      </c>
      <c r="L409" s="40" t="s">
        <v>829</v>
      </c>
      <c r="M409" s="26" t="s">
        <v>16</v>
      </c>
      <c r="N409" s="26" t="s">
        <v>830</v>
      </c>
      <c r="O409" s="35" t="str">
        <f t="shared" si="6"/>
        <v>DA</v>
      </c>
    </row>
    <row r="410" spans="1:15" ht="15.75" customHeight="1">
      <c r="A410" s="34">
        <v>409</v>
      </c>
      <c r="B410" s="34">
        <f>VLOOKUP(E410,'[1]CM Liga'!$A:$B,2,FALSE)</f>
        <v>231</v>
      </c>
      <c r="C410" s="35" t="str">
        <f>VLOOKUP(E410,'[1]CM Liga'!$A:$C,3,FALSE)</f>
        <v>Slavonski Brod</v>
      </c>
      <c r="D410" s="26" t="s">
        <v>835</v>
      </c>
      <c r="E410" s="35" t="s">
        <v>848</v>
      </c>
      <c r="F410" s="35" t="str">
        <f>VLOOKUP(E410,'[1]CM Liga'!$A:$D,4,FALSE)</f>
        <v>Slavonski Brod</v>
      </c>
      <c r="G410" s="26">
        <v>4</v>
      </c>
      <c r="H410" s="36" t="s">
        <v>36</v>
      </c>
      <c r="I410" s="37">
        <v>340</v>
      </c>
      <c r="J410" s="38">
        <v>6.9</v>
      </c>
      <c r="K410" s="39" t="s">
        <v>836</v>
      </c>
      <c r="L410" s="40" t="s">
        <v>829</v>
      </c>
      <c r="M410" s="26" t="s">
        <v>16</v>
      </c>
      <c r="N410" s="26" t="s">
        <v>830</v>
      </c>
      <c r="O410" s="35" t="str">
        <f t="shared" si="6"/>
        <v>DA</v>
      </c>
    </row>
    <row r="411" spans="1:15" ht="15.75" customHeight="1">
      <c r="A411" s="34">
        <v>410</v>
      </c>
      <c r="B411" s="34">
        <f>VLOOKUP(E411,'[1]CM Liga'!$A:$B,2,FALSE)</f>
        <v>231</v>
      </c>
      <c r="C411" s="35" t="str">
        <f>VLOOKUP(E411,'[1]CM Liga'!$A:$C,3,FALSE)</f>
        <v>Slavonski Brod</v>
      </c>
      <c r="D411" s="26" t="s">
        <v>837</v>
      </c>
      <c r="E411" s="35" t="s">
        <v>848</v>
      </c>
      <c r="F411" s="35" t="str">
        <f>VLOOKUP(E411,'[1]CM Liga'!$A:$D,4,FALSE)</f>
        <v>Slavonski Brod</v>
      </c>
      <c r="G411" s="26">
        <v>5</v>
      </c>
      <c r="H411" s="36" t="s">
        <v>36</v>
      </c>
      <c r="I411" s="37">
        <v>340</v>
      </c>
      <c r="J411" s="38">
        <v>7</v>
      </c>
      <c r="K411" s="39" t="s">
        <v>838</v>
      </c>
      <c r="L411" s="40" t="s">
        <v>829</v>
      </c>
      <c r="M411" s="26" t="s">
        <v>16</v>
      </c>
      <c r="N411" s="26" t="s">
        <v>830</v>
      </c>
      <c r="O411" s="35" t="str">
        <f t="shared" si="6"/>
        <v>DA</v>
      </c>
    </row>
    <row r="412" spans="1:15" ht="15.75" customHeight="1">
      <c r="A412" s="34">
        <v>411</v>
      </c>
      <c r="B412" s="34">
        <f>VLOOKUP(E412,'[1]CM Liga'!$A:$B,2,FALSE)</f>
        <v>231</v>
      </c>
      <c r="C412" s="35" t="str">
        <f>VLOOKUP(E412,'[1]CM Liga'!$A:$C,3,FALSE)</f>
        <v>Slavonski Brod</v>
      </c>
      <c r="D412" s="26" t="s">
        <v>839</v>
      </c>
      <c r="E412" s="35" t="s">
        <v>848</v>
      </c>
      <c r="F412" s="35" t="str">
        <f>VLOOKUP(E412,'[1]CM Liga'!$A:$D,4,FALSE)</f>
        <v>Slavonski Brod</v>
      </c>
      <c r="G412" s="26">
        <v>6</v>
      </c>
      <c r="H412" s="36" t="s">
        <v>36</v>
      </c>
      <c r="I412" s="37">
        <v>340</v>
      </c>
      <c r="J412" s="38">
        <v>7.7</v>
      </c>
      <c r="K412" s="39" t="s">
        <v>840</v>
      </c>
      <c r="L412" s="40" t="s">
        <v>829</v>
      </c>
      <c r="M412" s="26" t="s">
        <v>16</v>
      </c>
      <c r="N412" s="26" t="s">
        <v>830</v>
      </c>
      <c r="O412" s="35" t="str">
        <f t="shared" si="6"/>
        <v>DA</v>
      </c>
    </row>
    <row r="413" spans="1:15" ht="15.75" customHeight="1">
      <c r="A413" s="34">
        <v>412</v>
      </c>
      <c r="B413" s="34">
        <f>VLOOKUP(E413,'[1]CM Liga'!$A:$B,2,FALSE)</f>
        <v>231</v>
      </c>
      <c r="C413" s="35" t="str">
        <f>VLOOKUP(E413,'[1]CM Liga'!$A:$C,3,FALSE)</f>
        <v>Slavonski Brod</v>
      </c>
      <c r="D413" s="26" t="s">
        <v>841</v>
      </c>
      <c r="E413" s="35" t="s">
        <v>848</v>
      </c>
      <c r="F413" s="35" t="str">
        <f>VLOOKUP(E413,'[1]CM Liga'!$A:$D,4,FALSE)</f>
        <v>Slavonski Brod</v>
      </c>
      <c r="G413" s="26">
        <v>7</v>
      </c>
      <c r="H413" s="36" t="s">
        <v>36</v>
      </c>
      <c r="I413" s="37">
        <v>340</v>
      </c>
      <c r="J413" s="38">
        <v>7.9</v>
      </c>
      <c r="K413" s="39" t="s">
        <v>842</v>
      </c>
      <c r="L413" s="40" t="s">
        <v>829</v>
      </c>
      <c r="M413" s="26" t="s">
        <v>16</v>
      </c>
      <c r="N413" s="26" t="s">
        <v>830</v>
      </c>
      <c r="O413" s="35" t="str">
        <f t="shared" si="6"/>
        <v>DA</v>
      </c>
    </row>
    <row r="414" spans="1:15" ht="15.75" customHeight="1">
      <c r="A414" s="34">
        <v>413</v>
      </c>
      <c r="B414" s="34">
        <f>VLOOKUP(E414,'[1]CM Liga'!$A:$B,2,FALSE)</f>
        <v>231</v>
      </c>
      <c r="C414" s="35" t="str">
        <f>VLOOKUP(E414,'[1]CM Liga'!$A:$C,3,FALSE)</f>
        <v>Slavonski Brod</v>
      </c>
      <c r="D414" s="26" t="s">
        <v>843</v>
      </c>
      <c r="E414" s="35" t="s">
        <v>848</v>
      </c>
      <c r="F414" s="35" t="str">
        <f>VLOOKUP(E414,'[1]CM Liga'!$A:$D,4,FALSE)</f>
        <v>Slavonski Brod</v>
      </c>
      <c r="G414" s="26">
        <v>1</v>
      </c>
      <c r="H414" s="36" t="s">
        <v>36</v>
      </c>
      <c r="I414" s="37">
        <v>340</v>
      </c>
      <c r="J414" s="38">
        <v>7.9</v>
      </c>
      <c r="K414" s="39" t="s">
        <v>844</v>
      </c>
      <c r="L414" s="40" t="s">
        <v>829</v>
      </c>
      <c r="M414" s="26" t="s">
        <v>16</v>
      </c>
      <c r="N414" s="26" t="s">
        <v>845</v>
      </c>
      <c r="O414" s="35" t="str">
        <f t="shared" si="6"/>
        <v>DA</v>
      </c>
    </row>
    <row r="415" spans="1:15" ht="15.75" customHeight="1">
      <c r="A415" s="34">
        <v>414</v>
      </c>
      <c r="B415" s="34">
        <f>VLOOKUP(E415,'[1]CM Liga'!$A:$B,2,FALSE)</f>
        <v>231</v>
      </c>
      <c r="C415" s="35" t="str">
        <f>VLOOKUP(E415,'[1]CM Liga'!$A:$C,3,FALSE)</f>
        <v>Slavonski Brod</v>
      </c>
      <c r="D415" s="26" t="s">
        <v>846</v>
      </c>
      <c r="E415" s="35" t="s">
        <v>848</v>
      </c>
      <c r="F415" s="35" t="str">
        <f>VLOOKUP(E415,'[1]CM Liga'!$A:$D,4,FALSE)</f>
        <v>Slavonski Brod</v>
      </c>
      <c r="G415" s="26">
        <v>2</v>
      </c>
      <c r="H415" s="36" t="s">
        <v>36</v>
      </c>
      <c r="I415" s="37">
        <v>340</v>
      </c>
      <c r="J415" s="38">
        <v>6.74</v>
      </c>
      <c r="K415" s="39" t="s">
        <v>847</v>
      </c>
      <c r="L415" s="40" t="s">
        <v>829</v>
      </c>
      <c r="M415" s="26" t="s">
        <v>16</v>
      </c>
      <c r="N415" s="41"/>
      <c r="O415" s="35" t="str">
        <f t="shared" si="6"/>
        <v>DA</v>
      </c>
    </row>
    <row r="416" spans="1:15" ht="15.75" customHeight="1">
      <c r="A416" s="34">
        <v>415</v>
      </c>
      <c r="B416" s="34">
        <f>VLOOKUP(E416,'[1]CM Liga'!$A:$B,2,FALSE)</f>
        <v>249</v>
      </c>
      <c r="C416" s="35" t="str">
        <f>VLOOKUP(E416,'[1]CM Liga'!$A:$C,3,FALSE)</f>
        <v>Čakovec</v>
      </c>
      <c r="D416" s="26" t="s">
        <v>849</v>
      </c>
      <c r="E416" s="35" t="s">
        <v>854</v>
      </c>
      <c r="F416" s="35" t="str">
        <f>VLOOKUP(E416,'[1]CM Liga'!$A:$D,4,FALSE)</f>
        <v>Sveti Ilija</v>
      </c>
      <c r="G416" s="26">
        <v>1</v>
      </c>
      <c r="H416" s="36" t="s">
        <v>36</v>
      </c>
      <c r="I416" s="37">
        <v>340</v>
      </c>
      <c r="J416" s="38">
        <v>6.6</v>
      </c>
      <c r="K416" s="39" t="s">
        <v>1471</v>
      </c>
      <c r="L416" s="40" t="s">
        <v>850</v>
      </c>
      <c r="M416" s="26" t="s">
        <v>16</v>
      </c>
      <c r="N416" s="26"/>
      <c r="O416" s="35" t="str">
        <f t="shared" si="6"/>
        <v>DA</v>
      </c>
    </row>
    <row r="417" spans="1:15" ht="15.75" customHeight="1">
      <c r="A417" s="34">
        <v>416</v>
      </c>
      <c r="B417" s="34">
        <f>VLOOKUP(E417,'[1]CM Liga'!$A:$B,2,FALSE)</f>
        <v>249</v>
      </c>
      <c r="C417" s="35" t="str">
        <f>VLOOKUP(E417,'[1]CM Liga'!$A:$C,3,FALSE)</f>
        <v>Čakovec</v>
      </c>
      <c r="D417" s="26" t="s">
        <v>851</v>
      </c>
      <c r="E417" s="35" t="s">
        <v>854</v>
      </c>
      <c r="F417" s="35" t="str">
        <f>VLOOKUP(E417,'[1]CM Liga'!$A:$D,4,FALSE)</f>
        <v>Sveti Ilija</v>
      </c>
      <c r="G417" s="26">
        <v>2</v>
      </c>
      <c r="H417" s="36" t="s">
        <v>36</v>
      </c>
      <c r="I417" s="37">
        <v>340</v>
      </c>
      <c r="J417" s="38">
        <v>6.5</v>
      </c>
      <c r="K417" s="39" t="s">
        <v>1472</v>
      </c>
      <c r="L417" s="40" t="s">
        <v>850</v>
      </c>
      <c r="M417" s="26" t="s">
        <v>16</v>
      </c>
      <c r="N417" s="26"/>
      <c r="O417" s="35" t="str">
        <f t="shared" si="6"/>
        <v>DA</v>
      </c>
    </row>
    <row r="418" spans="1:15" ht="15.75" customHeight="1">
      <c r="A418" s="34">
        <v>417</v>
      </c>
      <c r="B418" s="34">
        <f>VLOOKUP(E418,'[1]CM Liga'!$A:$B,2,FALSE)</f>
        <v>249</v>
      </c>
      <c r="C418" s="35" t="str">
        <f>VLOOKUP(E418,'[1]CM Liga'!$A:$C,3,FALSE)</f>
        <v>Čakovec</v>
      </c>
      <c r="D418" s="26" t="s">
        <v>852</v>
      </c>
      <c r="E418" s="35" t="s">
        <v>854</v>
      </c>
      <c r="F418" s="35" t="str">
        <f>VLOOKUP(E418,'[1]CM Liga'!$A:$D,4,FALSE)</f>
        <v>Sveti Ilija</v>
      </c>
      <c r="G418" s="26">
        <v>3</v>
      </c>
      <c r="H418" s="36" t="s">
        <v>36</v>
      </c>
      <c r="I418" s="37">
        <v>340</v>
      </c>
      <c r="J418" s="38">
        <v>6.3</v>
      </c>
      <c r="K418" s="39" t="s">
        <v>1473</v>
      </c>
      <c r="L418" s="40" t="s">
        <v>850</v>
      </c>
      <c r="M418" s="26" t="s">
        <v>16</v>
      </c>
      <c r="N418" s="26"/>
      <c r="O418" s="35" t="str">
        <f t="shared" si="6"/>
        <v>DA</v>
      </c>
    </row>
    <row r="419" spans="1:15" ht="15.75" customHeight="1">
      <c r="A419" s="34">
        <v>418</v>
      </c>
      <c r="B419" s="34">
        <f>VLOOKUP(E419,'[1]CM Liga'!$A:$B,2,FALSE)</f>
        <v>249</v>
      </c>
      <c r="C419" s="35" t="str">
        <f>VLOOKUP(E419,'[1]CM Liga'!$A:$C,3,FALSE)</f>
        <v>Čakovec</v>
      </c>
      <c r="D419" s="26" t="s">
        <v>853</v>
      </c>
      <c r="E419" s="35" t="s">
        <v>854</v>
      </c>
      <c r="F419" s="35" t="str">
        <f>VLOOKUP(E419,'[1]CM Liga'!$A:$D,4,FALSE)</f>
        <v>Sveti Ilija</v>
      </c>
      <c r="G419" s="26">
        <v>4</v>
      </c>
      <c r="H419" s="36" t="s">
        <v>36</v>
      </c>
      <c r="I419" s="37">
        <v>340</v>
      </c>
      <c r="J419" s="38">
        <v>6.3</v>
      </c>
      <c r="K419" s="39" t="s">
        <v>1474</v>
      </c>
      <c r="L419" s="40" t="s">
        <v>850</v>
      </c>
      <c r="M419" s="26" t="s">
        <v>16</v>
      </c>
      <c r="N419" s="26"/>
      <c r="O419" s="35" t="str">
        <f t="shared" si="6"/>
        <v>DA</v>
      </c>
    </row>
    <row r="420" spans="1:15" ht="15.75" customHeight="1">
      <c r="A420" s="34">
        <v>419</v>
      </c>
      <c r="B420" s="34">
        <f>VLOOKUP(E420,'[1]CM Liga'!$A:$B,2,FALSE)</f>
        <v>244</v>
      </c>
      <c r="C420" s="35" t="str">
        <f>VLOOKUP(E420,'[1]CM Liga'!$A:$C,3,FALSE)</f>
        <v>Zagreb 3</v>
      </c>
      <c r="D420" s="26" t="s">
        <v>855</v>
      </c>
      <c r="E420" s="35" t="s">
        <v>872</v>
      </c>
      <c r="F420" s="35" t="str">
        <f>VLOOKUP(E420,'[1]CM Liga'!$A:$D,4,FALSE)</f>
        <v>Zagreb</v>
      </c>
      <c r="G420" s="26">
        <v>1</v>
      </c>
      <c r="H420" s="36" t="s">
        <v>36</v>
      </c>
      <c r="I420" s="37">
        <v>320</v>
      </c>
      <c r="J420" s="38">
        <v>7.1</v>
      </c>
      <c r="K420" s="39" t="s">
        <v>856</v>
      </c>
      <c r="L420" s="40" t="s">
        <v>857</v>
      </c>
      <c r="M420" s="26" t="s">
        <v>16</v>
      </c>
      <c r="N420" s="26"/>
      <c r="O420" s="35" t="str">
        <f t="shared" si="6"/>
        <v>DA</v>
      </c>
    </row>
    <row r="421" spans="1:15" ht="15.75" customHeight="1">
      <c r="A421" s="34">
        <v>420</v>
      </c>
      <c r="B421" s="34">
        <f>VLOOKUP(E421,'[1]CM Liga'!$A:$B,2,FALSE)</f>
        <v>244</v>
      </c>
      <c r="C421" s="35" t="str">
        <f>VLOOKUP(E421,'[1]CM Liga'!$A:$C,3,FALSE)</f>
        <v>Zagreb 3</v>
      </c>
      <c r="D421" s="26" t="s">
        <v>858</v>
      </c>
      <c r="E421" s="35" t="s">
        <v>872</v>
      </c>
      <c r="F421" s="35" t="str">
        <f>VLOOKUP(E421,'[1]CM Liga'!$A:$D,4,FALSE)</f>
        <v>Zagreb</v>
      </c>
      <c r="G421" s="26">
        <v>2</v>
      </c>
      <c r="H421" s="36" t="s">
        <v>36</v>
      </c>
      <c r="I421" s="37">
        <v>310</v>
      </c>
      <c r="J421" s="38">
        <v>6.6</v>
      </c>
      <c r="K421" s="39" t="s">
        <v>859</v>
      </c>
      <c r="L421" s="40" t="s">
        <v>857</v>
      </c>
      <c r="M421" s="26" t="s">
        <v>16</v>
      </c>
      <c r="N421" s="26"/>
      <c r="O421" s="35" t="str">
        <f t="shared" si="6"/>
        <v>DA</v>
      </c>
    </row>
    <row r="422" spans="1:15" ht="15.75" customHeight="1">
      <c r="A422" s="34">
        <v>421</v>
      </c>
      <c r="B422" s="34">
        <f>VLOOKUP(E422,'[1]CM Liga'!$A:$B,2,FALSE)</f>
        <v>244</v>
      </c>
      <c r="C422" s="35" t="str">
        <f>VLOOKUP(E422,'[1]CM Liga'!$A:$C,3,FALSE)</f>
        <v>Zagreb 3</v>
      </c>
      <c r="D422" s="26" t="s">
        <v>860</v>
      </c>
      <c r="E422" s="35" t="s">
        <v>872</v>
      </c>
      <c r="F422" s="35" t="str">
        <f>VLOOKUP(E422,'[1]CM Liga'!$A:$D,4,FALSE)</f>
        <v>Zagreb</v>
      </c>
      <c r="G422" s="26">
        <v>3</v>
      </c>
      <c r="H422" s="36" t="s">
        <v>36</v>
      </c>
      <c r="I422" s="37">
        <v>310</v>
      </c>
      <c r="J422" s="38">
        <v>6.3</v>
      </c>
      <c r="K422" s="39" t="s">
        <v>861</v>
      </c>
      <c r="L422" s="40" t="s">
        <v>857</v>
      </c>
      <c r="M422" s="26" t="s">
        <v>16</v>
      </c>
      <c r="N422" s="26"/>
      <c r="O422" s="35" t="str">
        <f t="shared" si="6"/>
        <v>DA</v>
      </c>
    </row>
    <row r="423" spans="1:15" ht="15.75" customHeight="1">
      <c r="A423" s="34">
        <v>422</v>
      </c>
      <c r="B423" s="34">
        <f>VLOOKUP(E423,'[1]CM Liga'!$A:$B,2,FALSE)</f>
        <v>244</v>
      </c>
      <c r="C423" s="35" t="str">
        <f>VLOOKUP(E423,'[1]CM Liga'!$A:$C,3,FALSE)</f>
        <v>Zagreb 3</v>
      </c>
      <c r="D423" s="26" t="s">
        <v>862</v>
      </c>
      <c r="E423" s="35" t="s">
        <v>872</v>
      </c>
      <c r="F423" s="35" t="str">
        <f>VLOOKUP(E423,'[1]CM Liga'!$A:$D,4,FALSE)</f>
        <v>Zagreb</v>
      </c>
      <c r="G423" s="26">
        <v>4</v>
      </c>
      <c r="H423" s="36" t="s">
        <v>36</v>
      </c>
      <c r="I423" s="37">
        <v>320</v>
      </c>
      <c r="J423" s="38">
        <v>6.9</v>
      </c>
      <c r="K423" s="39" t="s">
        <v>863</v>
      </c>
      <c r="L423" s="40" t="s">
        <v>857</v>
      </c>
      <c r="M423" s="26" t="s">
        <v>16</v>
      </c>
      <c r="N423" s="26"/>
      <c r="O423" s="35" t="str">
        <f t="shared" si="6"/>
        <v>DA</v>
      </c>
    </row>
    <row r="424" spans="1:15" ht="15.75" customHeight="1">
      <c r="A424" s="34">
        <v>423</v>
      </c>
      <c r="B424" s="34">
        <f>VLOOKUP(E424,'[1]CM Liga'!$A:$B,2,FALSE)</f>
        <v>244</v>
      </c>
      <c r="C424" s="35" t="str">
        <f>VLOOKUP(E424,'[1]CM Liga'!$A:$C,3,FALSE)</f>
        <v>Zagreb 3</v>
      </c>
      <c r="D424" s="26" t="s">
        <v>864</v>
      </c>
      <c r="E424" s="35" t="s">
        <v>872</v>
      </c>
      <c r="F424" s="35" t="str">
        <f>VLOOKUP(E424,'[1]CM Liga'!$A:$D,4,FALSE)</f>
        <v>Zagreb</v>
      </c>
      <c r="G424" s="26">
        <v>5</v>
      </c>
      <c r="H424" s="36" t="s">
        <v>36</v>
      </c>
      <c r="I424" s="37">
        <v>340</v>
      </c>
      <c r="J424" s="38">
        <v>6.9</v>
      </c>
      <c r="K424" s="39" t="s">
        <v>865</v>
      </c>
      <c r="L424" s="40" t="s">
        <v>857</v>
      </c>
      <c r="M424" s="26" t="s">
        <v>16</v>
      </c>
      <c r="N424" s="26"/>
      <c r="O424" s="35" t="str">
        <f t="shared" si="6"/>
        <v>DA</v>
      </c>
    </row>
    <row r="425" spans="1:15" ht="15.75" customHeight="1">
      <c r="A425" s="34">
        <v>424</v>
      </c>
      <c r="B425" s="34">
        <f>VLOOKUP(E425,'[1]CM Liga'!$A:$B,2,FALSE)</f>
        <v>244</v>
      </c>
      <c r="C425" s="35" t="str">
        <f>VLOOKUP(E425,'[1]CM Liga'!$A:$C,3,FALSE)</f>
        <v>Zagreb 3</v>
      </c>
      <c r="D425" s="26" t="s">
        <v>866</v>
      </c>
      <c r="E425" s="35" t="s">
        <v>872</v>
      </c>
      <c r="F425" s="35" t="str">
        <f>VLOOKUP(E425,'[1]CM Liga'!$A:$D,4,FALSE)</f>
        <v>Zagreb</v>
      </c>
      <c r="G425" s="26">
        <v>6</v>
      </c>
      <c r="H425" s="36" t="s">
        <v>36</v>
      </c>
      <c r="I425" s="37">
        <v>340</v>
      </c>
      <c r="J425" s="38">
        <v>6.9</v>
      </c>
      <c r="K425" s="39" t="s">
        <v>867</v>
      </c>
      <c r="L425" s="40" t="s">
        <v>857</v>
      </c>
      <c r="M425" s="26" t="s">
        <v>16</v>
      </c>
      <c r="N425" s="26"/>
      <c r="O425" s="35" t="str">
        <f t="shared" si="6"/>
        <v>DA</v>
      </c>
    </row>
    <row r="426" spans="1:15" ht="15.75" customHeight="1">
      <c r="A426" s="34">
        <v>425</v>
      </c>
      <c r="B426" s="34">
        <f>VLOOKUP(E426,'[1]CM Liga'!$A:$B,2,FALSE)</f>
        <v>244</v>
      </c>
      <c r="C426" s="35" t="str">
        <f>VLOOKUP(E426,'[1]CM Liga'!$A:$C,3,FALSE)</f>
        <v>Zagreb 3</v>
      </c>
      <c r="D426" s="26" t="s">
        <v>868</v>
      </c>
      <c r="E426" s="35" t="s">
        <v>872</v>
      </c>
      <c r="F426" s="35" t="str">
        <f>VLOOKUP(E426,'[1]CM Liga'!$A:$D,4,FALSE)</f>
        <v>Zagreb</v>
      </c>
      <c r="G426" s="26">
        <v>7</v>
      </c>
      <c r="H426" s="36" t="s">
        <v>36</v>
      </c>
      <c r="I426" s="37">
        <v>330</v>
      </c>
      <c r="J426" s="38">
        <v>7.2</v>
      </c>
      <c r="K426" s="39" t="s">
        <v>869</v>
      </c>
      <c r="L426" s="40" t="s">
        <v>857</v>
      </c>
      <c r="M426" s="26" t="s">
        <v>16</v>
      </c>
      <c r="N426" s="26"/>
      <c r="O426" s="35" t="str">
        <f t="shared" si="6"/>
        <v>DA</v>
      </c>
    </row>
    <row r="427" spans="1:15" ht="15.75" customHeight="1">
      <c r="A427" s="34">
        <v>426</v>
      </c>
      <c r="B427" s="34">
        <f>VLOOKUP(E427,'[1]CM Liga'!$A:$B,2,FALSE)</f>
        <v>244</v>
      </c>
      <c r="C427" s="35" t="str">
        <f>VLOOKUP(E427,'[1]CM Liga'!$A:$C,3,FALSE)</f>
        <v>Zagreb 3</v>
      </c>
      <c r="D427" s="26" t="s">
        <v>870</v>
      </c>
      <c r="E427" s="35" t="s">
        <v>872</v>
      </c>
      <c r="F427" s="35" t="str">
        <f>VLOOKUP(E427,'[1]CM Liga'!$A:$D,4,FALSE)</f>
        <v>Zagreb</v>
      </c>
      <c r="G427" s="26">
        <v>8</v>
      </c>
      <c r="H427" s="36" t="s">
        <v>36</v>
      </c>
      <c r="I427" s="37">
        <v>340</v>
      </c>
      <c r="J427" s="38">
        <v>6.9</v>
      </c>
      <c r="K427" s="39" t="s">
        <v>871</v>
      </c>
      <c r="L427" s="40" t="s">
        <v>857</v>
      </c>
      <c r="M427" s="26" t="s">
        <v>16</v>
      </c>
      <c r="N427" s="26"/>
      <c r="O427" s="35" t="str">
        <f t="shared" si="6"/>
        <v>DA</v>
      </c>
    </row>
    <row r="428" spans="1:15" ht="15.75" customHeight="1">
      <c r="A428" s="34">
        <v>427</v>
      </c>
      <c r="B428" s="34">
        <f>VLOOKUP(E428,'[1]CM Liga'!$A:$B,2,FALSE)</f>
        <v>338</v>
      </c>
      <c r="C428" s="35" t="str">
        <f>VLOOKUP(E428,'[1]CM Liga'!$A:$C,3,FALSE)</f>
        <v>Zagorje 1</v>
      </c>
      <c r="D428" s="26" t="s">
        <v>873</v>
      </c>
      <c r="E428" s="35" t="s">
        <v>882</v>
      </c>
      <c r="F428" s="35" t="str">
        <f>VLOOKUP(E428,'[1]CM Liga'!$A:$D,4,FALSE)</f>
        <v>Zlatar Bistrica</v>
      </c>
      <c r="G428" s="26">
        <v>1</v>
      </c>
      <c r="H428" s="36" t="s">
        <v>36</v>
      </c>
      <c r="I428" s="37">
        <v>330</v>
      </c>
      <c r="J428" s="38">
        <v>8</v>
      </c>
      <c r="K428" s="39" t="s">
        <v>874</v>
      </c>
      <c r="L428" s="40" t="s">
        <v>875</v>
      </c>
      <c r="M428" s="26" t="s">
        <v>16</v>
      </c>
      <c r="N428" s="26"/>
      <c r="O428" s="35" t="str">
        <f t="shared" si="6"/>
        <v>DA</v>
      </c>
    </row>
    <row r="429" spans="1:15" ht="15.75" customHeight="1">
      <c r="A429" s="34">
        <v>428</v>
      </c>
      <c r="B429" s="34">
        <f>VLOOKUP(E429,'[1]CM Liga'!$A:$B,2,FALSE)</f>
        <v>338</v>
      </c>
      <c r="C429" s="35" t="str">
        <f>VLOOKUP(E429,'[1]CM Liga'!$A:$C,3,FALSE)</f>
        <v>Zagorje 1</v>
      </c>
      <c r="D429" s="26" t="s">
        <v>876</v>
      </c>
      <c r="E429" s="35" t="s">
        <v>882</v>
      </c>
      <c r="F429" s="35" t="str">
        <f>VLOOKUP(E429,'[1]CM Liga'!$A:$D,4,FALSE)</f>
        <v>Zlatar Bistrica</v>
      </c>
      <c r="G429" s="26">
        <v>2</v>
      </c>
      <c r="H429" s="36" t="s">
        <v>36</v>
      </c>
      <c r="I429" s="37">
        <v>330</v>
      </c>
      <c r="J429" s="38">
        <v>6.9</v>
      </c>
      <c r="K429" s="39" t="s">
        <v>877</v>
      </c>
      <c r="L429" s="40" t="s">
        <v>875</v>
      </c>
      <c r="M429" s="26" t="s">
        <v>16</v>
      </c>
      <c r="N429" s="26"/>
      <c r="O429" s="35" t="str">
        <f t="shared" si="6"/>
        <v>DA</v>
      </c>
    </row>
    <row r="430" spans="1:15" ht="15.75" customHeight="1">
      <c r="A430" s="34">
        <v>429</v>
      </c>
      <c r="B430" s="34">
        <f>VLOOKUP(E430,'[1]CM Liga'!$A:$B,2,FALSE)</f>
        <v>338</v>
      </c>
      <c r="C430" s="35" t="str">
        <f>VLOOKUP(E430,'[1]CM Liga'!$A:$C,3,FALSE)</f>
        <v>Zagorje 1</v>
      </c>
      <c r="D430" s="26" t="s">
        <v>878</v>
      </c>
      <c r="E430" s="35" t="s">
        <v>882</v>
      </c>
      <c r="F430" s="35" t="str">
        <f>VLOOKUP(E430,'[1]CM Liga'!$A:$D,4,FALSE)</f>
        <v>Zlatar Bistrica</v>
      </c>
      <c r="G430" s="26">
        <v>3</v>
      </c>
      <c r="H430" s="36" t="s">
        <v>36</v>
      </c>
      <c r="I430" s="37">
        <v>340</v>
      </c>
      <c r="J430" s="38">
        <v>11</v>
      </c>
      <c r="K430" s="39" t="s">
        <v>879</v>
      </c>
      <c r="L430" s="40" t="s">
        <v>875</v>
      </c>
      <c r="M430" s="26" t="s">
        <v>16</v>
      </c>
      <c r="N430" s="26"/>
      <c r="O430" s="35" t="str">
        <f t="shared" si="6"/>
        <v>DA</v>
      </c>
    </row>
    <row r="431" spans="1:15" ht="15.75" customHeight="1">
      <c r="A431" s="34">
        <v>430</v>
      </c>
      <c r="B431" s="34">
        <f>VLOOKUP(E431,'[1]CM Liga'!$A:$B,2,FALSE)</f>
        <v>338</v>
      </c>
      <c r="C431" s="35" t="str">
        <f>VLOOKUP(E431,'[1]CM Liga'!$A:$C,3,FALSE)</f>
        <v>Zagorje 1</v>
      </c>
      <c r="D431" s="26" t="s">
        <v>880</v>
      </c>
      <c r="E431" s="35" t="s">
        <v>882</v>
      </c>
      <c r="F431" s="35" t="str">
        <f>VLOOKUP(E431,'[1]CM Liga'!$A:$D,4,FALSE)</f>
        <v>Zlatar Bistrica</v>
      </c>
      <c r="G431" s="26">
        <v>4</v>
      </c>
      <c r="H431" s="36" t="s">
        <v>36</v>
      </c>
      <c r="I431" s="37">
        <v>340</v>
      </c>
      <c r="J431" s="38">
        <v>9</v>
      </c>
      <c r="K431" s="39" t="s">
        <v>881</v>
      </c>
      <c r="L431" s="40" t="s">
        <v>875</v>
      </c>
      <c r="M431" s="26" t="s">
        <v>16</v>
      </c>
      <c r="N431" s="26"/>
      <c r="O431" s="35" t="str">
        <f t="shared" si="6"/>
        <v>DA</v>
      </c>
    </row>
    <row r="432" spans="1:15" ht="15.75" customHeight="1">
      <c r="A432" s="34">
        <v>431</v>
      </c>
      <c r="B432" s="34">
        <f>VLOOKUP(E432,'[1]CM Liga'!$A:$B,2,FALSE)</f>
        <v>340</v>
      </c>
      <c r="C432" s="35" t="str">
        <f>VLOOKUP(E432,'[1]CM Liga'!$A:$C,3,FALSE)</f>
        <v>Slavonski Brod</v>
      </c>
      <c r="D432" s="26" t="s">
        <v>883</v>
      </c>
      <c r="E432" s="35" t="s">
        <v>892</v>
      </c>
      <c r="F432" s="35" t="str">
        <f>VLOOKUP(E432,'[1]CM Liga'!$A:$D,4,FALSE)</f>
        <v>Slavonski Kobaš</v>
      </c>
      <c r="G432" s="26">
        <v>1</v>
      </c>
      <c r="H432" s="36" t="s">
        <v>13</v>
      </c>
      <c r="I432" s="37">
        <v>110</v>
      </c>
      <c r="J432" s="38">
        <v>10</v>
      </c>
      <c r="K432" s="39" t="s">
        <v>884</v>
      </c>
      <c r="L432" s="40" t="s">
        <v>885</v>
      </c>
      <c r="M432" s="26" t="s">
        <v>16</v>
      </c>
      <c r="N432" s="26" t="s">
        <v>886</v>
      </c>
      <c r="O432" s="35" t="str">
        <f t="shared" si="6"/>
        <v>DA</v>
      </c>
    </row>
    <row r="433" spans="1:15" ht="15.75" customHeight="1">
      <c r="A433" s="34">
        <v>432</v>
      </c>
      <c r="B433" s="34">
        <f>VLOOKUP(E433,'[1]CM Liga'!$A:$B,2,FALSE)</f>
        <v>340</v>
      </c>
      <c r="C433" s="35" t="str">
        <f>VLOOKUP(E433,'[1]CM Liga'!$A:$C,3,FALSE)</f>
        <v>Slavonski Brod</v>
      </c>
      <c r="D433" s="26" t="s">
        <v>887</v>
      </c>
      <c r="E433" s="35" t="s">
        <v>892</v>
      </c>
      <c r="F433" s="35" t="str">
        <f>VLOOKUP(E433,'[1]CM Liga'!$A:$D,4,FALSE)</f>
        <v>Slavonski Kobaš</v>
      </c>
      <c r="G433" s="26">
        <v>2</v>
      </c>
      <c r="H433" s="36" t="s">
        <v>13</v>
      </c>
      <c r="I433" s="37">
        <v>180</v>
      </c>
      <c r="J433" s="38">
        <v>8</v>
      </c>
      <c r="K433" s="39" t="s">
        <v>888</v>
      </c>
      <c r="L433" s="40" t="s">
        <v>885</v>
      </c>
      <c r="M433" s="26" t="s">
        <v>16</v>
      </c>
      <c r="N433" s="26"/>
      <c r="O433" s="35" t="str">
        <f t="shared" si="6"/>
        <v>DA</v>
      </c>
    </row>
    <row r="434" spans="1:15" ht="15.75" customHeight="1">
      <c r="A434" s="34">
        <v>433</v>
      </c>
      <c r="B434" s="34">
        <f>VLOOKUP(E434,'[1]CM Liga'!$A:$B,2,FALSE)</f>
        <v>340</v>
      </c>
      <c r="C434" s="35" t="str">
        <f>VLOOKUP(E434,'[1]CM Liga'!$A:$C,3,FALSE)</f>
        <v>Slavonski Brod</v>
      </c>
      <c r="D434" s="26" t="s">
        <v>889</v>
      </c>
      <c r="E434" s="35" t="s">
        <v>892</v>
      </c>
      <c r="F434" s="35" t="str">
        <f>VLOOKUP(E434,'[1]CM Liga'!$A:$D,4,FALSE)</f>
        <v>Slavonski Kobaš</v>
      </c>
      <c r="G434" s="26">
        <v>3</v>
      </c>
      <c r="H434" s="36" t="s">
        <v>13</v>
      </c>
      <c r="I434" s="37">
        <v>140</v>
      </c>
      <c r="J434" s="38">
        <v>6</v>
      </c>
      <c r="K434" s="39" t="s">
        <v>888</v>
      </c>
      <c r="L434" s="40" t="s">
        <v>885</v>
      </c>
      <c r="M434" s="26" t="s">
        <v>16</v>
      </c>
      <c r="N434" s="26"/>
      <c r="O434" s="35" t="str">
        <f t="shared" si="6"/>
        <v>DA</v>
      </c>
    </row>
    <row r="435" spans="1:15" ht="15.75" customHeight="1">
      <c r="A435" s="34">
        <v>434</v>
      </c>
      <c r="B435" s="34">
        <f>VLOOKUP(E435,'[1]CM Liga'!$A:$B,2,FALSE)</f>
        <v>340</v>
      </c>
      <c r="C435" s="35" t="str">
        <f>VLOOKUP(E435,'[1]CM Liga'!$A:$C,3,FALSE)</f>
        <v>Slavonski Brod</v>
      </c>
      <c r="D435" s="26" t="s">
        <v>890</v>
      </c>
      <c r="E435" s="35" t="s">
        <v>892</v>
      </c>
      <c r="F435" s="35" t="str">
        <f>VLOOKUP(E435,'[1]CM Liga'!$A:$D,4,FALSE)</f>
        <v>Slavonski Kobaš</v>
      </c>
      <c r="G435" s="26">
        <v>4</v>
      </c>
      <c r="H435" s="36" t="s">
        <v>13</v>
      </c>
      <c r="I435" s="37">
        <v>80</v>
      </c>
      <c r="J435" s="38">
        <v>6</v>
      </c>
      <c r="K435" s="39" t="s">
        <v>891</v>
      </c>
      <c r="L435" s="40" t="s">
        <v>885</v>
      </c>
      <c r="M435" s="26" t="s">
        <v>16</v>
      </c>
      <c r="N435" s="26"/>
      <c r="O435" s="35" t="str">
        <f t="shared" si="6"/>
        <v>DA</v>
      </c>
    </row>
    <row r="436" spans="1:15" ht="15.75" customHeight="1">
      <c r="A436" s="34">
        <v>435</v>
      </c>
      <c r="B436" s="34">
        <f>VLOOKUP(E436,'[1]CM Liga'!$A:$B,2,FALSE)</f>
        <v>254</v>
      </c>
      <c r="C436" s="35" t="str">
        <f>VLOOKUP(E436,'[1]CM Liga'!$A:$C,3,FALSE)</f>
        <v>Zagreb 1</v>
      </c>
      <c r="D436" s="26" t="s">
        <v>893</v>
      </c>
      <c r="E436" s="35" t="s">
        <v>898</v>
      </c>
      <c r="F436" s="35" t="str">
        <f>VLOOKUP(E436,'[1]CM Liga'!$A:$D,4,FALSE)</f>
        <v>Zagreb</v>
      </c>
      <c r="G436" s="26">
        <v>1</v>
      </c>
      <c r="H436" s="36" t="s">
        <v>36</v>
      </c>
      <c r="I436" s="37">
        <v>280</v>
      </c>
      <c r="J436" s="38">
        <v>12</v>
      </c>
      <c r="K436" s="39" t="s">
        <v>894</v>
      </c>
      <c r="L436" s="40" t="s">
        <v>895</v>
      </c>
      <c r="M436" s="26" t="s">
        <v>16</v>
      </c>
      <c r="N436" s="26"/>
      <c r="O436" s="35" t="str">
        <f t="shared" si="6"/>
        <v>DA</v>
      </c>
    </row>
    <row r="437" spans="1:15" ht="15.75" customHeight="1">
      <c r="A437" s="34">
        <v>436</v>
      </c>
      <c r="B437" s="34">
        <f>VLOOKUP(E437,'[1]CM Liga'!$A:$B,2,FALSE)</f>
        <v>254</v>
      </c>
      <c r="C437" s="35" t="str">
        <f>VLOOKUP(E437,'[1]CM Liga'!$A:$C,3,FALSE)</f>
        <v>Zagreb 1</v>
      </c>
      <c r="D437" s="26" t="s">
        <v>896</v>
      </c>
      <c r="E437" s="35" t="s">
        <v>898</v>
      </c>
      <c r="F437" s="35" t="str">
        <f>VLOOKUP(E437,'[1]CM Liga'!$A:$D,4,FALSE)</f>
        <v>Zagreb</v>
      </c>
      <c r="G437" s="26">
        <v>2</v>
      </c>
      <c r="H437" s="36" t="s">
        <v>36</v>
      </c>
      <c r="I437" s="37">
        <v>200</v>
      </c>
      <c r="J437" s="38">
        <v>11</v>
      </c>
      <c r="K437" s="39" t="s">
        <v>897</v>
      </c>
      <c r="L437" s="40" t="s">
        <v>895</v>
      </c>
      <c r="M437" s="26" t="s">
        <v>16</v>
      </c>
      <c r="N437" s="26"/>
      <c r="O437" s="35" t="str">
        <f t="shared" si="6"/>
        <v>DA</v>
      </c>
    </row>
    <row r="438" spans="1:15" ht="15.75" customHeight="1">
      <c r="A438" s="34">
        <v>437</v>
      </c>
      <c r="B438" s="34">
        <f>VLOOKUP(E438,'[1]CM Liga'!$A:$B,2,FALSE)</f>
        <v>256</v>
      </c>
      <c r="C438" s="35" t="str">
        <f>VLOOKUP(E438,'[1]CM Liga'!$A:$C,3,FALSE)</f>
        <v>Zagreb 1</v>
      </c>
      <c r="D438" s="26" t="s">
        <v>899</v>
      </c>
      <c r="E438" s="35" t="s">
        <v>903</v>
      </c>
      <c r="F438" s="35" t="str">
        <f>VLOOKUP(E438,'[1]CM Liga'!$A:$D,4,FALSE)</f>
        <v>Zagreb</v>
      </c>
      <c r="G438" s="26">
        <v>1</v>
      </c>
      <c r="H438" s="36" t="s">
        <v>36</v>
      </c>
      <c r="I438" s="37">
        <v>330</v>
      </c>
      <c r="J438" s="38">
        <v>10</v>
      </c>
      <c r="K438" s="39" t="s">
        <v>900</v>
      </c>
      <c r="L438" s="40" t="s">
        <v>901</v>
      </c>
      <c r="M438" s="26" t="s">
        <v>16</v>
      </c>
      <c r="N438" s="26"/>
      <c r="O438" s="35" t="str">
        <f t="shared" si="6"/>
        <v>DA</v>
      </c>
    </row>
    <row r="439" spans="1:15" ht="15.75" customHeight="1">
      <c r="A439" s="34">
        <v>438</v>
      </c>
      <c r="B439" s="34">
        <f>VLOOKUP(E439,'[1]CM Liga'!$A:$B,2,FALSE)</f>
        <v>256</v>
      </c>
      <c r="C439" s="35" t="str">
        <f>VLOOKUP(E439,'[1]CM Liga'!$A:$C,3,FALSE)</f>
        <v>Zagreb 1</v>
      </c>
      <c r="D439" s="26" t="s">
        <v>902</v>
      </c>
      <c r="E439" s="35" t="s">
        <v>903</v>
      </c>
      <c r="F439" s="35" t="str">
        <f>VLOOKUP(E439,'[1]CM Liga'!$A:$D,4,FALSE)</f>
        <v>Zagreb</v>
      </c>
      <c r="G439" s="26">
        <v>2</v>
      </c>
      <c r="H439" s="36" t="s">
        <v>36</v>
      </c>
      <c r="I439" s="37">
        <v>330</v>
      </c>
      <c r="J439" s="38">
        <v>10</v>
      </c>
      <c r="K439" s="39" t="s">
        <v>900</v>
      </c>
      <c r="L439" s="40" t="s">
        <v>901</v>
      </c>
      <c r="M439" s="26" t="s">
        <v>16</v>
      </c>
      <c r="N439" s="26"/>
      <c r="O439" s="35" t="str">
        <f t="shared" si="6"/>
        <v>DA</v>
      </c>
    </row>
    <row r="440" spans="1:15" ht="15.75" customHeight="1">
      <c r="A440" s="34">
        <v>439</v>
      </c>
      <c r="B440" s="34">
        <f>VLOOKUP(E440,'[1]CM Liga'!$A:$B,2,FALSE)</f>
        <v>42</v>
      </c>
      <c r="C440" s="35" t="str">
        <f>VLOOKUP(E440,'[1]CM Liga'!$A:$C,3,FALSE)</f>
        <v>Vinkovci</v>
      </c>
      <c r="D440" s="26" t="s">
        <v>904</v>
      </c>
      <c r="E440" s="35" t="s">
        <v>922</v>
      </c>
      <c r="F440" s="35" t="str">
        <f>VLOOKUP(E440,'[1]CM Liga'!$A:$D,4,FALSE)</f>
        <v>Vinkovci</v>
      </c>
      <c r="G440" s="26">
        <v>1</v>
      </c>
      <c r="H440" s="36" t="s">
        <v>36</v>
      </c>
      <c r="I440" s="37">
        <v>340</v>
      </c>
      <c r="J440" s="38">
        <v>4</v>
      </c>
      <c r="K440" s="39" t="s">
        <v>905</v>
      </c>
      <c r="L440" s="40" t="s">
        <v>2941</v>
      </c>
      <c r="M440" s="26" t="s">
        <v>337</v>
      </c>
      <c r="N440" s="26"/>
      <c r="O440" s="35" t="str">
        <f t="shared" si="6"/>
        <v>NE</v>
      </c>
    </row>
    <row r="441" spans="1:15" ht="15.75" customHeight="1">
      <c r="A441" s="34">
        <v>440</v>
      </c>
      <c r="B441" s="34">
        <f>VLOOKUP(E441,'[1]CM Liga'!$A:$B,2,FALSE)</f>
        <v>42</v>
      </c>
      <c r="C441" s="35" t="str">
        <f>VLOOKUP(E441,'[1]CM Liga'!$A:$C,3,FALSE)</f>
        <v>Vinkovci</v>
      </c>
      <c r="D441" s="26" t="s">
        <v>906</v>
      </c>
      <c r="E441" s="35" t="s">
        <v>922</v>
      </c>
      <c r="F441" s="35" t="str">
        <f>VLOOKUP(E441,'[1]CM Liga'!$A:$D,4,FALSE)</f>
        <v>Vinkovci</v>
      </c>
      <c r="G441" s="26">
        <v>2</v>
      </c>
      <c r="H441" s="36" t="s">
        <v>36</v>
      </c>
      <c r="I441" s="37">
        <v>330</v>
      </c>
      <c r="J441" s="38">
        <v>7</v>
      </c>
      <c r="K441" s="39" t="s">
        <v>907</v>
      </c>
      <c r="L441" s="40" t="s">
        <v>2941</v>
      </c>
      <c r="M441" s="26" t="s">
        <v>337</v>
      </c>
      <c r="N441" s="26"/>
      <c r="O441" s="35" t="str">
        <f t="shared" si="6"/>
        <v>NE</v>
      </c>
    </row>
    <row r="442" spans="1:15" ht="15.75" customHeight="1">
      <c r="A442" s="34">
        <v>441</v>
      </c>
      <c r="B442" s="34">
        <f>VLOOKUP(E442,'[1]CM Liga'!$A:$B,2,FALSE)</f>
        <v>42</v>
      </c>
      <c r="C442" s="35" t="str">
        <f>VLOOKUP(E442,'[1]CM Liga'!$A:$C,3,FALSE)</f>
        <v>Vinkovci</v>
      </c>
      <c r="D442" s="26" t="s">
        <v>908</v>
      </c>
      <c r="E442" s="35" t="s">
        <v>922</v>
      </c>
      <c r="F442" s="35" t="str">
        <f>VLOOKUP(E442,'[1]CM Liga'!$A:$D,4,FALSE)</f>
        <v>Vinkovci</v>
      </c>
      <c r="G442" s="26">
        <v>3</v>
      </c>
      <c r="H442" s="36" t="s">
        <v>36</v>
      </c>
      <c r="I442" s="37">
        <v>300</v>
      </c>
      <c r="J442" s="38">
        <v>6</v>
      </c>
      <c r="K442" s="39" t="s">
        <v>909</v>
      </c>
      <c r="L442" s="40" t="s">
        <v>2941</v>
      </c>
      <c r="M442" s="26" t="s">
        <v>337</v>
      </c>
      <c r="N442" s="26"/>
      <c r="O442" s="35" t="str">
        <f t="shared" si="6"/>
        <v>NE</v>
      </c>
    </row>
    <row r="443" spans="1:15" ht="15.75" customHeight="1">
      <c r="A443" s="34">
        <v>442</v>
      </c>
      <c r="B443" s="34">
        <f>VLOOKUP(E443,'[1]CM Liga'!$A:$B,2,FALSE)</f>
        <v>42</v>
      </c>
      <c r="C443" s="35" t="str">
        <f>VLOOKUP(E443,'[1]CM Liga'!$A:$C,3,FALSE)</f>
        <v>Vinkovci</v>
      </c>
      <c r="D443" s="26" t="s">
        <v>910</v>
      </c>
      <c r="E443" s="35" t="s">
        <v>922</v>
      </c>
      <c r="F443" s="35" t="str">
        <f>VLOOKUP(E443,'[1]CM Liga'!$A:$D,4,FALSE)</f>
        <v>Vinkovci</v>
      </c>
      <c r="G443" s="26">
        <v>4</v>
      </c>
      <c r="H443" s="36" t="s">
        <v>36</v>
      </c>
      <c r="I443" s="37">
        <v>340</v>
      </c>
      <c r="J443" s="38">
        <v>5</v>
      </c>
      <c r="K443" s="39" t="s">
        <v>911</v>
      </c>
      <c r="L443" s="40" t="s">
        <v>2941</v>
      </c>
      <c r="M443" s="26" t="s">
        <v>337</v>
      </c>
      <c r="N443" s="26"/>
      <c r="O443" s="35" t="str">
        <f t="shared" si="6"/>
        <v>NE</v>
      </c>
    </row>
    <row r="444" spans="1:15" ht="15.75" customHeight="1">
      <c r="A444" s="34">
        <v>443</v>
      </c>
      <c r="B444" s="34">
        <f>VLOOKUP(E444,'[1]CM Liga'!$A:$B,2,FALSE)</f>
        <v>42</v>
      </c>
      <c r="C444" s="35" t="str">
        <f>VLOOKUP(E444,'[1]CM Liga'!$A:$C,3,FALSE)</f>
        <v>Vinkovci</v>
      </c>
      <c r="D444" s="26" t="s">
        <v>912</v>
      </c>
      <c r="E444" s="35" t="s">
        <v>922</v>
      </c>
      <c r="F444" s="35" t="str">
        <f>VLOOKUP(E444,'[1]CM Liga'!$A:$D,4,FALSE)</f>
        <v>Vinkovci</v>
      </c>
      <c r="G444" s="26">
        <v>5</v>
      </c>
      <c r="H444" s="36" t="s">
        <v>13</v>
      </c>
      <c r="I444" s="37">
        <v>190</v>
      </c>
      <c r="J444" s="38">
        <v>7</v>
      </c>
      <c r="K444" s="39" t="s">
        <v>913</v>
      </c>
      <c r="L444" s="40" t="s">
        <v>2942</v>
      </c>
      <c r="M444" s="26" t="s">
        <v>337</v>
      </c>
      <c r="N444" s="26"/>
      <c r="O444" s="35" t="str">
        <f t="shared" si="6"/>
        <v>NE</v>
      </c>
    </row>
    <row r="445" spans="1:15" ht="15.75" customHeight="1">
      <c r="A445" s="34">
        <v>444</v>
      </c>
      <c r="B445" s="34">
        <f>VLOOKUP(E445,'[1]CM Liga'!$A:$B,2,FALSE)</f>
        <v>42</v>
      </c>
      <c r="C445" s="35" t="str">
        <f>VLOOKUP(E445,'[1]CM Liga'!$A:$C,3,FALSE)</f>
        <v>Vinkovci</v>
      </c>
      <c r="D445" s="26" t="s">
        <v>914</v>
      </c>
      <c r="E445" s="35" t="s">
        <v>922</v>
      </c>
      <c r="F445" s="35" t="str">
        <f>VLOOKUP(E445,'[1]CM Liga'!$A:$D,4,FALSE)</f>
        <v>Vinkovci</v>
      </c>
      <c r="G445" s="26">
        <v>6</v>
      </c>
      <c r="H445" s="36" t="s">
        <v>13</v>
      </c>
      <c r="I445" s="37">
        <v>180</v>
      </c>
      <c r="J445" s="38">
        <v>10</v>
      </c>
      <c r="K445" s="39" t="s">
        <v>915</v>
      </c>
      <c r="L445" s="40" t="s">
        <v>2942</v>
      </c>
      <c r="M445" s="26" t="s">
        <v>337</v>
      </c>
      <c r="N445" s="26"/>
      <c r="O445" s="35" t="str">
        <f t="shared" si="6"/>
        <v>NE</v>
      </c>
    </row>
    <row r="446" spans="1:15" ht="15.75" customHeight="1">
      <c r="A446" s="34">
        <v>445</v>
      </c>
      <c r="B446" s="34">
        <f>VLOOKUP(E446,'[1]CM Liga'!$A:$B,2,FALSE)</f>
        <v>42</v>
      </c>
      <c r="C446" s="35" t="str">
        <f>VLOOKUP(E446,'[1]CM Liga'!$A:$C,3,FALSE)</f>
        <v>Vinkovci</v>
      </c>
      <c r="D446" s="26" t="s">
        <v>916</v>
      </c>
      <c r="E446" s="35" t="s">
        <v>922</v>
      </c>
      <c r="F446" s="35" t="str">
        <f>VLOOKUP(E446,'[1]CM Liga'!$A:$D,4,FALSE)</f>
        <v>Vinkovci</v>
      </c>
      <c r="G446" s="26">
        <v>7</v>
      </c>
      <c r="H446" s="36" t="s">
        <v>13</v>
      </c>
      <c r="I446" s="37">
        <v>180</v>
      </c>
      <c r="J446" s="38">
        <v>11</v>
      </c>
      <c r="K446" s="39" t="s">
        <v>917</v>
      </c>
      <c r="L446" s="40" t="s">
        <v>2942</v>
      </c>
      <c r="M446" s="26" t="s">
        <v>337</v>
      </c>
      <c r="N446" s="26"/>
      <c r="O446" s="35" t="str">
        <f t="shared" si="6"/>
        <v>NE</v>
      </c>
    </row>
    <row r="447" spans="1:15" ht="15.75" customHeight="1">
      <c r="A447" s="34">
        <v>446</v>
      </c>
      <c r="B447" s="34">
        <f>VLOOKUP(E447,'[1]CM Liga'!$A:$B,2,FALSE)</f>
        <v>42</v>
      </c>
      <c r="C447" s="35" t="str">
        <f>VLOOKUP(E447,'[1]CM Liga'!$A:$C,3,FALSE)</f>
        <v>Vinkovci</v>
      </c>
      <c r="D447" s="26" t="s">
        <v>918</v>
      </c>
      <c r="E447" s="35" t="s">
        <v>922</v>
      </c>
      <c r="F447" s="35" t="str">
        <f>VLOOKUP(E447,'[1]CM Liga'!$A:$D,4,FALSE)</f>
        <v>Vinkovci</v>
      </c>
      <c r="G447" s="26">
        <v>8</v>
      </c>
      <c r="H447" s="36" t="s">
        <v>13</v>
      </c>
      <c r="I447" s="37">
        <v>190</v>
      </c>
      <c r="J447" s="38">
        <v>4</v>
      </c>
      <c r="K447" s="39" t="s">
        <v>919</v>
      </c>
      <c r="L447" s="40" t="s">
        <v>2942</v>
      </c>
      <c r="M447" s="26" t="s">
        <v>337</v>
      </c>
      <c r="N447" s="26"/>
      <c r="O447" s="35" t="str">
        <f t="shared" si="6"/>
        <v>NE</v>
      </c>
    </row>
    <row r="448" spans="1:15" ht="15.75" customHeight="1">
      <c r="A448" s="34">
        <v>447</v>
      </c>
      <c r="B448" s="34">
        <f>VLOOKUP(E448,'[1]CM Liga'!$A:$B,2,FALSE)</f>
        <v>42</v>
      </c>
      <c r="C448" s="35" t="str">
        <f>VLOOKUP(E448,'[1]CM Liga'!$A:$C,3,FALSE)</f>
        <v>Vinkovci</v>
      </c>
      <c r="D448" s="26" t="s">
        <v>920</v>
      </c>
      <c r="E448" s="35" t="s">
        <v>922</v>
      </c>
      <c r="F448" s="35" t="str">
        <f>VLOOKUP(E448,'[1]CM Liga'!$A:$D,4,FALSE)</f>
        <v>Vinkovci</v>
      </c>
      <c r="G448" s="26">
        <v>9</v>
      </c>
      <c r="H448" s="36" t="s">
        <v>13</v>
      </c>
      <c r="I448" s="37">
        <v>190</v>
      </c>
      <c r="J448" s="38">
        <v>6</v>
      </c>
      <c r="K448" s="39" t="s">
        <v>921</v>
      </c>
      <c r="L448" s="40" t="s">
        <v>2942</v>
      </c>
      <c r="M448" s="26" t="s">
        <v>337</v>
      </c>
      <c r="N448" s="26"/>
      <c r="O448" s="35" t="str">
        <f t="shared" si="6"/>
        <v>NE</v>
      </c>
    </row>
    <row r="449" spans="1:15" ht="15.75" customHeight="1">
      <c r="A449" s="34">
        <v>448</v>
      </c>
      <c r="B449" s="34">
        <f>VLOOKUP(E449,'[1]CM Liga'!$A:$B,2,FALSE)</f>
        <v>176</v>
      </c>
      <c r="C449" s="35" t="str">
        <f>VLOOKUP(E449,'[1]CM Liga'!$A:$C,3,FALSE)</f>
        <v>Sisak</v>
      </c>
      <c r="D449" s="26" t="s">
        <v>923</v>
      </c>
      <c r="E449" s="35" t="s">
        <v>941</v>
      </c>
      <c r="F449" s="35" t="str">
        <f>VLOOKUP(E449,'[1]CM Liga'!$A:$D,4,FALSE)</f>
        <v>Dvor</v>
      </c>
      <c r="G449" s="26">
        <v>1</v>
      </c>
      <c r="H449" s="36" t="s">
        <v>36</v>
      </c>
      <c r="I449" s="37">
        <v>200</v>
      </c>
      <c r="J449" s="38">
        <v>6.3</v>
      </c>
      <c r="K449" s="39" t="s">
        <v>924</v>
      </c>
      <c r="L449" s="40" t="s">
        <v>925</v>
      </c>
      <c r="M449" s="26" t="s">
        <v>16</v>
      </c>
      <c r="N449" s="26"/>
      <c r="O449" s="35" t="str">
        <f t="shared" si="6"/>
        <v>NE</v>
      </c>
    </row>
    <row r="450" spans="1:15" ht="15.75" customHeight="1">
      <c r="A450" s="34">
        <v>449</v>
      </c>
      <c r="B450" s="34">
        <f>VLOOKUP(E450,'[1]CM Liga'!$A:$B,2,FALSE)</f>
        <v>176</v>
      </c>
      <c r="C450" s="35" t="str">
        <f>VLOOKUP(E450,'[1]CM Liga'!$A:$C,3,FALSE)</f>
        <v>Sisak</v>
      </c>
      <c r="D450" s="26" t="s">
        <v>926</v>
      </c>
      <c r="E450" s="35" t="s">
        <v>941</v>
      </c>
      <c r="F450" s="35" t="str">
        <f>VLOOKUP(E450,'[1]CM Liga'!$A:$D,4,FALSE)</f>
        <v>Dvor</v>
      </c>
      <c r="G450" s="26">
        <v>2</v>
      </c>
      <c r="H450" s="36" t="s">
        <v>36</v>
      </c>
      <c r="I450" s="37">
        <v>170</v>
      </c>
      <c r="J450" s="38">
        <v>18.7</v>
      </c>
      <c r="K450" s="39" t="s">
        <v>927</v>
      </c>
      <c r="L450" s="40" t="s">
        <v>925</v>
      </c>
      <c r="M450" s="26" t="s">
        <v>16</v>
      </c>
      <c r="N450" s="26"/>
      <c r="O450" s="35" t="str">
        <f t="shared" ref="O450:O513" si="7">IF(B450&gt;218,"DA","NE")</f>
        <v>NE</v>
      </c>
    </row>
    <row r="451" spans="1:15" ht="15.75" customHeight="1">
      <c r="A451" s="34">
        <v>450</v>
      </c>
      <c r="B451" s="34">
        <f>VLOOKUP(E451,'[1]CM Liga'!$A:$B,2,FALSE)</f>
        <v>176</v>
      </c>
      <c r="C451" s="35" t="str">
        <f>VLOOKUP(E451,'[1]CM Liga'!$A:$C,3,FALSE)</f>
        <v>Sisak</v>
      </c>
      <c r="D451" s="26" t="s">
        <v>928</v>
      </c>
      <c r="E451" s="35" t="s">
        <v>941</v>
      </c>
      <c r="F451" s="35" t="str">
        <f>VLOOKUP(E451,'[1]CM Liga'!$A:$D,4,FALSE)</f>
        <v>Dvor</v>
      </c>
      <c r="G451" s="26">
        <v>3</v>
      </c>
      <c r="H451" s="36" t="s">
        <v>36</v>
      </c>
      <c r="I451" s="37">
        <v>170</v>
      </c>
      <c r="J451" s="38">
        <v>18.399999999999999</v>
      </c>
      <c r="K451" s="39" t="s">
        <v>929</v>
      </c>
      <c r="L451" s="40" t="s">
        <v>925</v>
      </c>
      <c r="M451" s="26" t="s">
        <v>16</v>
      </c>
      <c r="N451" s="26"/>
      <c r="O451" s="35" t="str">
        <f t="shared" si="7"/>
        <v>NE</v>
      </c>
    </row>
    <row r="452" spans="1:15" ht="15.75" customHeight="1">
      <c r="A452" s="34">
        <v>451</v>
      </c>
      <c r="B452" s="34">
        <f>VLOOKUP(E452,'[1]CM Liga'!$A:$B,2,FALSE)</f>
        <v>176</v>
      </c>
      <c r="C452" s="35" t="str">
        <f>VLOOKUP(E452,'[1]CM Liga'!$A:$C,3,FALSE)</f>
        <v>Sisak</v>
      </c>
      <c r="D452" s="26" t="s">
        <v>930</v>
      </c>
      <c r="E452" s="35" t="s">
        <v>941</v>
      </c>
      <c r="F452" s="35" t="str">
        <f>VLOOKUP(E452,'[1]CM Liga'!$A:$D,4,FALSE)</f>
        <v>Dvor</v>
      </c>
      <c r="G452" s="26">
        <v>4</v>
      </c>
      <c r="H452" s="36" t="s">
        <v>36</v>
      </c>
      <c r="I452" s="37">
        <v>200</v>
      </c>
      <c r="J452" s="38">
        <v>6.4</v>
      </c>
      <c r="K452" s="39" t="s">
        <v>931</v>
      </c>
      <c r="L452" s="40" t="s">
        <v>925</v>
      </c>
      <c r="M452" s="26" t="s">
        <v>16</v>
      </c>
      <c r="N452" s="26"/>
      <c r="O452" s="35" t="str">
        <f t="shared" si="7"/>
        <v>NE</v>
      </c>
    </row>
    <row r="453" spans="1:15" ht="15.75" customHeight="1">
      <c r="A453" s="34">
        <v>452</v>
      </c>
      <c r="B453" s="34">
        <f>VLOOKUP(E453,'[1]CM Liga'!$A:$B,2,FALSE)</f>
        <v>176</v>
      </c>
      <c r="C453" s="35" t="str">
        <f>VLOOKUP(E453,'[1]CM Liga'!$A:$C,3,FALSE)</f>
        <v>Sisak</v>
      </c>
      <c r="D453" s="26" t="s">
        <v>932</v>
      </c>
      <c r="E453" s="35" t="s">
        <v>941</v>
      </c>
      <c r="F453" s="35" t="str">
        <f>VLOOKUP(E453,'[1]CM Liga'!$A:$D,4,FALSE)</f>
        <v>Dvor</v>
      </c>
      <c r="G453" s="26">
        <v>5</v>
      </c>
      <c r="H453" s="36" t="s">
        <v>13</v>
      </c>
      <c r="I453" s="37">
        <v>140</v>
      </c>
      <c r="J453" s="38">
        <v>10.8</v>
      </c>
      <c r="K453" s="39" t="s">
        <v>933</v>
      </c>
      <c r="L453" s="40" t="s">
        <v>934</v>
      </c>
      <c r="M453" s="26" t="s">
        <v>16</v>
      </c>
      <c r="N453" s="26"/>
      <c r="O453" s="35" t="str">
        <f t="shared" si="7"/>
        <v>NE</v>
      </c>
    </row>
    <row r="454" spans="1:15" ht="15.75" customHeight="1">
      <c r="A454" s="34">
        <v>453</v>
      </c>
      <c r="B454" s="34">
        <f>VLOOKUP(E454,'[1]CM Liga'!$A:$B,2,FALSE)</f>
        <v>176</v>
      </c>
      <c r="C454" s="35" t="str">
        <f>VLOOKUP(E454,'[1]CM Liga'!$A:$C,3,FALSE)</f>
        <v>Sisak</v>
      </c>
      <c r="D454" s="26" t="s">
        <v>935</v>
      </c>
      <c r="E454" s="35" t="s">
        <v>941</v>
      </c>
      <c r="F454" s="35" t="str">
        <f>VLOOKUP(E454,'[1]CM Liga'!$A:$D,4,FALSE)</f>
        <v>Dvor</v>
      </c>
      <c r="G454" s="26">
        <v>6</v>
      </c>
      <c r="H454" s="36" t="s">
        <v>13</v>
      </c>
      <c r="I454" s="37">
        <v>130</v>
      </c>
      <c r="J454" s="38">
        <v>10.1</v>
      </c>
      <c r="K454" s="39" t="s">
        <v>936</v>
      </c>
      <c r="L454" s="40" t="s">
        <v>934</v>
      </c>
      <c r="M454" s="26" t="s">
        <v>16</v>
      </c>
      <c r="N454" s="26"/>
      <c r="O454" s="35" t="str">
        <f t="shared" si="7"/>
        <v>NE</v>
      </c>
    </row>
    <row r="455" spans="1:15" ht="15.75" customHeight="1">
      <c r="A455" s="34">
        <v>454</v>
      </c>
      <c r="B455" s="34">
        <f>VLOOKUP(E455,'[1]CM Liga'!$A:$B,2,FALSE)</f>
        <v>176</v>
      </c>
      <c r="C455" s="35" t="str">
        <f>VLOOKUP(E455,'[1]CM Liga'!$A:$C,3,FALSE)</f>
        <v>Sisak</v>
      </c>
      <c r="D455" s="26" t="s">
        <v>937</v>
      </c>
      <c r="E455" s="35" t="s">
        <v>941</v>
      </c>
      <c r="F455" s="35" t="str">
        <f>VLOOKUP(E455,'[1]CM Liga'!$A:$D,4,FALSE)</f>
        <v>Dvor</v>
      </c>
      <c r="G455" s="26">
        <v>7</v>
      </c>
      <c r="H455" s="36" t="s">
        <v>13</v>
      </c>
      <c r="I455" s="37">
        <v>120</v>
      </c>
      <c r="J455" s="38">
        <v>10.8</v>
      </c>
      <c r="K455" s="39" t="s">
        <v>938</v>
      </c>
      <c r="L455" s="40" t="s">
        <v>934</v>
      </c>
      <c r="M455" s="26" t="s">
        <v>16</v>
      </c>
      <c r="N455" s="26"/>
      <c r="O455" s="35" t="str">
        <f t="shared" si="7"/>
        <v>NE</v>
      </c>
    </row>
    <row r="456" spans="1:15" ht="15.75" customHeight="1">
      <c r="A456" s="34">
        <v>455</v>
      </c>
      <c r="B456" s="34">
        <f>VLOOKUP(E456,'[1]CM Liga'!$A:$B,2,FALSE)</f>
        <v>176</v>
      </c>
      <c r="C456" s="35" t="str">
        <f>VLOOKUP(E456,'[1]CM Liga'!$A:$C,3,FALSE)</f>
        <v>Sisak</v>
      </c>
      <c r="D456" s="26" t="s">
        <v>939</v>
      </c>
      <c r="E456" s="35" t="s">
        <v>941</v>
      </c>
      <c r="F456" s="35" t="str">
        <f>VLOOKUP(E456,'[1]CM Liga'!$A:$D,4,FALSE)</f>
        <v>Dvor</v>
      </c>
      <c r="G456" s="26">
        <v>8</v>
      </c>
      <c r="H456" s="36" t="s">
        <v>13</v>
      </c>
      <c r="I456" s="37">
        <v>160</v>
      </c>
      <c r="J456" s="38">
        <v>12.4</v>
      </c>
      <c r="K456" s="39" t="s">
        <v>940</v>
      </c>
      <c r="L456" s="40" t="s">
        <v>934</v>
      </c>
      <c r="M456" s="26" t="s">
        <v>16</v>
      </c>
      <c r="N456" s="26"/>
      <c r="O456" s="35" t="str">
        <f t="shared" si="7"/>
        <v>NE</v>
      </c>
    </row>
    <row r="457" spans="1:15" ht="15.75" customHeight="1">
      <c r="A457" s="34">
        <v>456</v>
      </c>
      <c r="B457" s="34">
        <f>VLOOKUP(E457,'[1]CM Liga'!$A:$B,2,FALSE)</f>
        <v>316</v>
      </c>
      <c r="C457" s="35" t="str">
        <f>VLOOKUP(E457,'[1]CM Liga'!$A:$C,3,FALSE)</f>
        <v>Istra 1</v>
      </c>
      <c r="D457" s="26" t="s">
        <v>942</v>
      </c>
      <c r="E457" s="35" t="s">
        <v>951</v>
      </c>
      <c r="F457" s="35" t="str">
        <f>VLOOKUP(E457,'[1]CM Liga'!$A:$D,4,FALSE)</f>
        <v>Kanfanar</v>
      </c>
      <c r="G457" s="26">
        <v>1</v>
      </c>
      <c r="H457" s="36" t="s">
        <v>13</v>
      </c>
      <c r="I457" s="37">
        <v>190</v>
      </c>
      <c r="J457" s="38">
        <v>5</v>
      </c>
      <c r="K457" s="39" t="s">
        <v>943</v>
      </c>
      <c r="L457" s="40" t="s">
        <v>944</v>
      </c>
      <c r="M457" s="26" t="s">
        <v>16</v>
      </c>
      <c r="N457" s="26"/>
      <c r="O457" s="35" t="str">
        <f t="shared" si="7"/>
        <v>DA</v>
      </c>
    </row>
    <row r="458" spans="1:15" ht="15.75" customHeight="1">
      <c r="A458" s="34">
        <v>457</v>
      </c>
      <c r="B458" s="34">
        <f>VLOOKUP(E458,'[1]CM Liga'!$A:$B,2,FALSE)</f>
        <v>316</v>
      </c>
      <c r="C458" s="35" t="str">
        <f>VLOOKUP(E458,'[1]CM Liga'!$A:$C,3,FALSE)</f>
        <v>Istra 1</v>
      </c>
      <c r="D458" s="26" t="s">
        <v>945</v>
      </c>
      <c r="E458" s="35" t="s">
        <v>951</v>
      </c>
      <c r="F458" s="35" t="str">
        <f>VLOOKUP(E458,'[1]CM Liga'!$A:$D,4,FALSE)</f>
        <v>Kanfanar</v>
      </c>
      <c r="G458" s="26">
        <v>2</v>
      </c>
      <c r="H458" s="36" t="s">
        <v>13</v>
      </c>
      <c r="I458" s="37">
        <v>190</v>
      </c>
      <c r="J458" s="38">
        <v>11</v>
      </c>
      <c r="K458" s="39" t="s">
        <v>946</v>
      </c>
      <c r="L458" s="40" t="s">
        <v>944</v>
      </c>
      <c r="M458" s="26" t="s">
        <v>16</v>
      </c>
      <c r="N458" s="26"/>
      <c r="O458" s="35" t="str">
        <f t="shared" si="7"/>
        <v>DA</v>
      </c>
    </row>
    <row r="459" spans="1:15" ht="15.75" customHeight="1">
      <c r="A459" s="34">
        <v>458</v>
      </c>
      <c r="B459" s="34">
        <f>VLOOKUP(E459,'[1]CM Liga'!$A:$B,2,FALSE)</f>
        <v>316</v>
      </c>
      <c r="C459" s="35" t="str">
        <f>VLOOKUP(E459,'[1]CM Liga'!$A:$C,3,FALSE)</f>
        <v>Istra 1</v>
      </c>
      <c r="D459" s="26" t="s">
        <v>947</v>
      </c>
      <c r="E459" s="35" t="s">
        <v>951</v>
      </c>
      <c r="F459" s="35" t="str">
        <f>VLOOKUP(E459,'[1]CM Liga'!$A:$D,4,FALSE)</f>
        <v>Kanfanar</v>
      </c>
      <c r="G459" s="26">
        <v>3</v>
      </c>
      <c r="H459" s="36" t="s">
        <v>13</v>
      </c>
      <c r="I459" s="37">
        <v>180</v>
      </c>
      <c r="J459" s="38">
        <v>5</v>
      </c>
      <c r="K459" s="39" t="s">
        <v>948</v>
      </c>
      <c r="L459" s="40" t="s">
        <v>944</v>
      </c>
      <c r="M459" s="26" t="s">
        <v>16</v>
      </c>
      <c r="N459" s="26"/>
      <c r="O459" s="35" t="str">
        <f t="shared" si="7"/>
        <v>DA</v>
      </c>
    </row>
    <row r="460" spans="1:15" ht="15.75" customHeight="1">
      <c r="A460" s="34">
        <v>459</v>
      </c>
      <c r="B460" s="34">
        <f>VLOOKUP(E460,'[1]CM Liga'!$A:$B,2,FALSE)</f>
        <v>316</v>
      </c>
      <c r="C460" s="35" t="str">
        <f>VLOOKUP(E460,'[1]CM Liga'!$A:$C,3,FALSE)</f>
        <v>Istra 1</v>
      </c>
      <c r="D460" s="26" t="s">
        <v>949</v>
      </c>
      <c r="E460" s="35" t="s">
        <v>951</v>
      </c>
      <c r="F460" s="35" t="str">
        <f>VLOOKUP(E460,'[1]CM Liga'!$A:$D,4,FALSE)</f>
        <v>Kanfanar</v>
      </c>
      <c r="G460" s="26">
        <v>4</v>
      </c>
      <c r="H460" s="36" t="s">
        <v>13</v>
      </c>
      <c r="I460" s="37">
        <v>90</v>
      </c>
      <c r="J460" s="38">
        <v>4</v>
      </c>
      <c r="K460" s="39" t="s">
        <v>950</v>
      </c>
      <c r="L460" s="40" t="s">
        <v>944</v>
      </c>
      <c r="M460" s="26" t="s">
        <v>16</v>
      </c>
      <c r="N460" s="26"/>
      <c r="O460" s="35" t="str">
        <f t="shared" si="7"/>
        <v>DA</v>
      </c>
    </row>
    <row r="461" spans="1:15" ht="15.75" customHeight="1">
      <c r="A461" s="34">
        <v>460</v>
      </c>
      <c r="B461" s="34">
        <f>VLOOKUP(E461,'[1]CM Liga'!$A:$B,2,FALSE)</f>
        <v>7</v>
      </c>
      <c r="C461" s="35" t="str">
        <f>VLOOKUP(E461,'[1]CM Liga'!$A:$C,3,FALSE)</f>
        <v>Zagorje 2</v>
      </c>
      <c r="D461" s="26" t="s">
        <v>952</v>
      </c>
      <c r="E461" s="35" t="s">
        <v>971</v>
      </c>
      <c r="F461" s="35" t="str">
        <f>VLOOKUP(E461,'[1]CM Liga'!$A:$D,4,FALSE)</f>
        <v>Kumrovec</v>
      </c>
      <c r="G461" s="26">
        <v>1</v>
      </c>
      <c r="H461" s="36" t="s">
        <v>13</v>
      </c>
      <c r="I461" s="37">
        <v>190</v>
      </c>
      <c r="J461" s="38">
        <v>8</v>
      </c>
      <c r="K461" s="39" t="s">
        <v>953</v>
      </c>
      <c r="L461" s="40" t="s">
        <v>954</v>
      </c>
      <c r="M461" s="26" t="s">
        <v>16</v>
      </c>
      <c r="N461" s="26"/>
      <c r="O461" s="35" t="str">
        <f t="shared" si="7"/>
        <v>NE</v>
      </c>
    </row>
    <row r="462" spans="1:15" ht="15.75" customHeight="1">
      <c r="A462" s="34">
        <v>461</v>
      </c>
      <c r="B462" s="34">
        <f>VLOOKUP(E462,'[1]CM Liga'!$A:$B,2,FALSE)</f>
        <v>7</v>
      </c>
      <c r="C462" s="35" t="str">
        <f>VLOOKUP(E462,'[1]CM Liga'!$A:$C,3,FALSE)</f>
        <v>Zagorje 2</v>
      </c>
      <c r="D462" s="26" t="s">
        <v>955</v>
      </c>
      <c r="E462" s="35" t="s">
        <v>971</v>
      </c>
      <c r="F462" s="35" t="str">
        <f>VLOOKUP(E462,'[1]CM Liga'!$A:$D,4,FALSE)</f>
        <v>Kumrovec</v>
      </c>
      <c r="G462" s="26">
        <v>2</v>
      </c>
      <c r="H462" s="36" t="s">
        <v>13</v>
      </c>
      <c r="I462" s="37">
        <v>190</v>
      </c>
      <c r="J462" s="38">
        <v>8.3000000000000007</v>
      </c>
      <c r="K462" s="39" t="s">
        <v>956</v>
      </c>
      <c r="L462" s="40" t="s">
        <v>954</v>
      </c>
      <c r="M462" s="26" t="s">
        <v>16</v>
      </c>
      <c r="N462" s="26"/>
      <c r="O462" s="35" t="str">
        <f t="shared" si="7"/>
        <v>NE</v>
      </c>
    </row>
    <row r="463" spans="1:15" ht="15.75" customHeight="1">
      <c r="A463" s="34">
        <v>462</v>
      </c>
      <c r="B463" s="34">
        <f>VLOOKUP(E463,'[1]CM Liga'!$A:$B,2,FALSE)</f>
        <v>7</v>
      </c>
      <c r="C463" s="35" t="str">
        <f>VLOOKUP(E463,'[1]CM Liga'!$A:$C,3,FALSE)</f>
        <v>Zagorje 2</v>
      </c>
      <c r="D463" s="26" t="s">
        <v>957</v>
      </c>
      <c r="E463" s="35" t="s">
        <v>971</v>
      </c>
      <c r="F463" s="35" t="str">
        <f>VLOOKUP(E463,'[1]CM Liga'!$A:$D,4,FALSE)</f>
        <v>Kumrovec</v>
      </c>
      <c r="G463" s="26">
        <v>3</v>
      </c>
      <c r="H463" s="36" t="s">
        <v>13</v>
      </c>
      <c r="I463" s="37">
        <v>190</v>
      </c>
      <c r="J463" s="38">
        <v>8.3000000000000007</v>
      </c>
      <c r="K463" s="39" t="s">
        <v>958</v>
      </c>
      <c r="L463" s="40" t="s">
        <v>954</v>
      </c>
      <c r="M463" s="26" t="s">
        <v>16</v>
      </c>
      <c r="N463" s="26"/>
      <c r="O463" s="35" t="str">
        <f t="shared" si="7"/>
        <v>NE</v>
      </c>
    </row>
    <row r="464" spans="1:15" ht="15.75" customHeight="1">
      <c r="A464" s="34">
        <v>463</v>
      </c>
      <c r="B464" s="34">
        <f>VLOOKUP(E464,'[1]CM Liga'!$A:$B,2,FALSE)</f>
        <v>7</v>
      </c>
      <c r="C464" s="35" t="str">
        <f>VLOOKUP(E464,'[1]CM Liga'!$A:$C,3,FALSE)</f>
        <v>Zagorje 2</v>
      </c>
      <c r="D464" s="26" t="s">
        <v>959</v>
      </c>
      <c r="E464" s="35" t="s">
        <v>971</v>
      </c>
      <c r="F464" s="35" t="str">
        <f>VLOOKUP(E464,'[1]CM Liga'!$A:$D,4,FALSE)</f>
        <v>Kumrovec</v>
      </c>
      <c r="G464" s="26">
        <v>4</v>
      </c>
      <c r="H464" s="36" t="s">
        <v>13</v>
      </c>
      <c r="I464" s="37">
        <v>190</v>
      </c>
      <c r="J464" s="38">
        <v>8</v>
      </c>
      <c r="K464" s="39" t="s">
        <v>960</v>
      </c>
      <c r="L464" s="40" t="s">
        <v>954</v>
      </c>
      <c r="M464" s="26" t="s">
        <v>16</v>
      </c>
      <c r="N464" s="26"/>
      <c r="O464" s="35" t="str">
        <f t="shared" si="7"/>
        <v>NE</v>
      </c>
    </row>
    <row r="465" spans="1:15" ht="15.75" customHeight="1">
      <c r="A465" s="34">
        <v>464</v>
      </c>
      <c r="B465" s="34">
        <f>VLOOKUP(E465,'[1]CM Liga'!$A:$B,2,FALSE)</f>
        <v>7</v>
      </c>
      <c r="C465" s="35" t="str">
        <f>VLOOKUP(E465,'[1]CM Liga'!$A:$C,3,FALSE)</f>
        <v>Zagorje 2</v>
      </c>
      <c r="D465" s="26" t="s">
        <v>961</v>
      </c>
      <c r="E465" s="35" t="s">
        <v>971</v>
      </c>
      <c r="F465" s="35" t="str">
        <f>VLOOKUP(E465,'[1]CM Liga'!$A:$D,4,FALSE)</f>
        <v>Kumrovec</v>
      </c>
      <c r="G465" s="26">
        <v>5</v>
      </c>
      <c r="H465" s="36" t="s">
        <v>13</v>
      </c>
      <c r="I465" s="37">
        <v>190</v>
      </c>
      <c r="J465" s="38">
        <v>9.5</v>
      </c>
      <c r="K465" s="39" t="s">
        <v>962</v>
      </c>
      <c r="L465" s="40" t="s">
        <v>954</v>
      </c>
      <c r="M465" s="26" t="s">
        <v>16</v>
      </c>
      <c r="N465" s="26"/>
      <c r="O465" s="35" t="str">
        <f t="shared" si="7"/>
        <v>NE</v>
      </c>
    </row>
    <row r="466" spans="1:15" ht="15.75" customHeight="1">
      <c r="A466" s="34">
        <v>465</v>
      </c>
      <c r="B466" s="34">
        <f>VLOOKUP(E466,'[1]CM Liga'!$A:$B,2,FALSE)</f>
        <v>7</v>
      </c>
      <c r="C466" s="35" t="str">
        <f>VLOOKUP(E466,'[1]CM Liga'!$A:$C,3,FALSE)</f>
        <v>Zagorje 2</v>
      </c>
      <c r="D466" s="26" t="s">
        <v>963</v>
      </c>
      <c r="E466" s="35" t="s">
        <v>971</v>
      </c>
      <c r="F466" s="35" t="str">
        <f>VLOOKUP(E466,'[1]CM Liga'!$A:$D,4,FALSE)</f>
        <v>Kumrovec</v>
      </c>
      <c r="G466" s="26">
        <v>6</v>
      </c>
      <c r="H466" s="36" t="s">
        <v>13</v>
      </c>
      <c r="I466" s="37">
        <v>190</v>
      </c>
      <c r="J466" s="38">
        <v>8.3000000000000007</v>
      </c>
      <c r="K466" s="39" t="s">
        <v>964</v>
      </c>
      <c r="L466" s="40" t="s">
        <v>954</v>
      </c>
      <c r="M466" s="26" t="s">
        <v>16</v>
      </c>
      <c r="N466" s="26"/>
      <c r="O466" s="35" t="str">
        <f t="shared" si="7"/>
        <v>NE</v>
      </c>
    </row>
    <row r="467" spans="1:15" ht="15.75" customHeight="1">
      <c r="A467" s="34">
        <v>466</v>
      </c>
      <c r="B467" s="34">
        <f>VLOOKUP(E467,'[1]CM Liga'!$A:$B,2,FALSE)</f>
        <v>7</v>
      </c>
      <c r="C467" s="35" t="str">
        <f>VLOOKUP(E467,'[1]CM Liga'!$A:$C,3,FALSE)</f>
        <v>Zagorje 2</v>
      </c>
      <c r="D467" s="26" t="s">
        <v>965</v>
      </c>
      <c r="E467" s="35" t="s">
        <v>971</v>
      </c>
      <c r="F467" s="35" t="str">
        <f>VLOOKUP(E467,'[1]CM Liga'!$A:$D,4,FALSE)</f>
        <v>Kumrovec</v>
      </c>
      <c r="G467" s="26">
        <v>7</v>
      </c>
      <c r="H467" s="36" t="s">
        <v>13</v>
      </c>
      <c r="I467" s="37">
        <v>190</v>
      </c>
      <c r="J467" s="38">
        <v>8</v>
      </c>
      <c r="K467" s="39" t="s">
        <v>966</v>
      </c>
      <c r="L467" s="40" t="s">
        <v>954</v>
      </c>
      <c r="M467" s="26" t="s">
        <v>16</v>
      </c>
      <c r="N467" s="26"/>
      <c r="O467" s="35" t="str">
        <f t="shared" si="7"/>
        <v>NE</v>
      </c>
    </row>
    <row r="468" spans="1:15" ht="15.75" customHeight="1">
      <c r="A468" s="34">
        <v>467</v>
      </c>
      <c r="B468" s="34">
        <f>VLOOKUP(E468,'[1]CM Liga'!$A:$B,2,FALSE)</f>
        <v>7</v>
      </c>
      <c r="C468" s="35" t="str">
        <f>VLOOKUP(E468,'[1]CM Liga'!$A:$C,3,FALSE)</f>
        <v>Zagorje 2</v>
      </c>
      <c r="D468" s="26" t="s">
        <v>967</v>
      </c>
      <c r="E468" s="35" t="s">
        <v>971</v>
      </c>
      <c r="F468" s="35" t="str">
        <f>VLOOKUP(E468,'[1]CM Liga'!$A:$D,4,FALSE)</f>
        <v>Kumrovec</v>
      </c>
      <c r="G468" s="26">
        <v>8</v>
      </c>
      <c r="H468" s="36" t="s">
        <v>13</v>
      </c>
      <c r="I468" s="37">
        <v>190</v>
      </c>
      <c r="J468" s="38">
        <v>8.5</v>
      </c>
      <c r="K468" s="39" t="s">
        <v>968</v>
      </c>
      <c r="L468" s="40" t="s">
        <v>954</v>
      </c>
      <c r="M468" s="26" t="s">
        <v>16</v>
      </c>
      <c r="N468" s="26"/>
      <c r="O468" s="35" t="str">
        <f t="shared" si="7"/>
        <v>NE</v>
      </c>
    </row>
    <row r="469" spans="1:15" ht="15.75" customHeight="1">
      <c r="A469" s="34">
        <v>468</v>
      </c>
      <c r="B469" s="34">
        <f>VLOOKUP(E469,'[1]CM Liga'!$A:$B,2,FALSE)</f>
        <v>7</v>
      </c>
      <c r="C469" s="35" t="str">
        <f>VLOOKUP(E469,'[1]CM Liga'!$A:$C,3,FALSE)</f>
        <v>Zagorje 2</v>
      </c>
      <c r="D469" s="26" t="s">
        <v>969</v>
      </c>
      <c r="E469" s="35" t="s">
        <v>971</v>
      </c>
      <c r="F469" s="35" t="str">
        <f>VLOOKUP(E469,'[1]CM Liga'!$A:$D,4,FALSE)</f>
        <v>Kumrovec</v>
      </c>
      <c r="G469" s="26">
        <v>9</v>
      </c>
      <c r="H469" s="36" t="s">
        <v>13</v>
      </c>
      <c r="I469" s="37">
        <v>190</v>
      </c>
      <c r="J469" s="38">
        <v>8.5</v>
      </c>
      <c r="K469" s="39" t="s">
        <v>970</v>
      </c>
      <c r="L469" s="40" t="s">
        <v>954</v>
      </c>
      <c r="M469" s="26" t="s">
        <v>16</v>
      </c>
      <c r="N469" s="26"/>
      <c r="O469" s="35" t="str">
        <f t="shared" si="7"/>
        <v>NE</v>
      </c>
    </row>
    <row r="470" spans="1:15" ht="15.75" customHeight="1">
      <c r="A470" s="34">
        <v>469</v>
      </c>
      <c r="B470" s="34">
        <f>VLOOKUP(E470,'[1]CM Liga'!$A:$B,2,FALSE)</f>
        <v>246</v>
      </c>
      <c r="C470" s="35" t="str">
        <f>VLOOKUP(E470,'[1]CM Liga'!$A:$C,3,FALSE)</f>
        <v>Zagorje 2</v>
      </c>
      <c r="D470" s="26" t="s">
        <v>972</v>
      </c>
      <c r="E470" s="35" t="s">
        <v>987</v>
      </c>
      <c r="F470" s="35" t="str">
        <f>VLOOKUP(E470,'[1]CM Liga'!$A:$D,4,FALSE)</f>
        <v>Krapina</v>
      </c>
      <c r="G470" s="26">
        <v>1</v>
      </c>
      <c r="H470" s="36" t="s">
        <v>36</v>
      </c>
      <c r="I470" s="37">
        <v>330</v>
      </c>
      <c r="J470" s="38">
        <v>9.9</v>
      </c>
      <c r="K470" s="39" t="s">
        <v>973</v>
      </c>
      <c r="L470" s="40" t="s">
        <v>974</v>
      </c>
      <c r="M470" s="26" t="s">
        <v>16</v>
      </c>
      <c r="N470" s="26"/>
      <c r="O470" s="35" t="str">
        <f t="shared" si="7"/>
        <v>DA</v>
      </c>
    </row>
    <row r="471" spans="1:15" ht="15.75" customHeight="1">
      <c r="A471" s="34">
        <v>470</v>
      </c>
      <c r="B471" s="34">
        <f>VLOOKUP(E471,'[1]CM Liga'!$A:$B,2,FALSE)</f>
        <v>246</v>
      </c>
      <c r="C471" s="35" t="str">
        <f>VLOOKUP(E471,'[1]CM Liga'!$A:$C,3,FALSE)</f>
        <v>Zagorje 2</v>
      </c>
      <c r="D471" s="26" t="s">
        <v>975</v>
      </c>
      <c r="E471" s="35" t="s">
        <v>987</v>
      </c>
      <c r="F471" s="35" t="str">
        <f>VLOOKUP(E471,'[1]CM Liga'!$A:$D,4,FALSE)</f>
        <v>Krapina</v>
      </c>
      <c r="G471" s="26">
        <v>2</v>
      </c>
      <c r="H471" s="36" t="s">
        <v>36</v>
      </c>
      <c r="I471" s="37">
        <v>340</v>
      </c>
      <c r="J471" s="38">
        <v>9.9</v>
      </c>
      <c r="K471" s="39" t="s">
        <v>976</v>
      </c>
      <c r="L471" s="40" t="s">
        <v>974</v>
      </c>
      <c r="M471" s="26" t="s">
        <v>16</v>
      </c>
      <c r="N471" s="26"/>
      <c r="O471" s="35" t="str">
        <f t="shared" si="7"/>
        <v>DA</v>
      </c>
    </row>
    <row r="472" spans="1:15" ht="15.75" customHeight="1">
      <c r="A472" s="34">
        <v>471</v>
      </c>
      <c r="B472" s="34">
        <f>VLOOKUP(E472,'[1]CM Liga'!$A:$B,2,FALSE)</f>
        <v>246</v>
      </c>
      <c r="C472" s="35" t="str">
        <f>VLOOKUP(E472,'[1]CM Liga'!$A:$C,3,FALSE)</f>
        <v>Zagorje 2</v>
      </c>
      <c r="D472" s="26" t="s">
        <v>977</v>
      </c>
      <c r="E472" s="35" t="s">
        <v>987</v>
      </c>
      <c r="F472" s="35" t="str">
        <f>VLOOKUP(E472,'[1]CM Liga'!$A:$D,4,FALSE)</f>
        <v>Krapina</v>
      </c>
      <c r="G472" s="26">
        <v>3</v>
      </c>
      <c r="H472" s="36" t="s">
        <v>36</v>
      </c>
      <c r="I472" s="37">
        <v>320</v>
      </c>
      <c r="J472" s="38">
        <v>9</v>
      </c>
      <c r="K472" s="39" t="s">
        <v>978</v>
      </c>
      <c r="L472" s="40" t="s">
        <v>974</v>
      </c>
      <c r="M472" s="26" t="s">
        <v>16</v>
      </c>
      <c r="N472" s="26"/>
      <c r="O472" s="35" t="str">
        <f t="shared" si="7"/>
        <v>DA</v>
      </c>
    </row>
    <row r="473" spans="1:15" ht="15.75" customHeight="1">
      <c r="A473" s="34">
        <v>472</v>
      </c>
      <c r="B473" s="34">
        <f>VLOOKUP(E473,'[1]CM Liga'!$A:$B,2,FALSE)</f>
        <v>246</v>
      </c>
      <c r="C473" s="35" t="str">
        <f>VLOOKUP(E473,'[1]CM Liga'!$A:$C,3,FALSE)</f>
        <v>Zagorje 2</v>
      </c>
      <c r="D473" s="26" t="s">
        <v>979</v>
      </c>
      <c r="E473" s="35" t="s">
        <v>987</v>
      </c>
      <c r="F473" s="35" t="str">
        <f>VLOOKUP(E473,'[1]CM Liga'!$A:$D,4,FALSE)</f>
        <v>Krapina</v>
      </c>
      <c r="G473" s="26">
        <v>4</v>
      </c>
      <c r="H473" s="36" t="s">
        <v>36</v>
      </c>
      <c r="I473" s="37">
        <v>330</v>
      </c>
      <c r="J473" s="38">
        <v>9.1999999999999993</v>
      </c>
      <c r="K473" s="39" t="s">
        <v>980</v>
      </c>
      <c r="L473" s="40" t="s">
        <v>974</v>
      </c>
      <c r="M473" s="26" t="s">
        <v>16</v>
      </c>
      <c r="N473" s="26"/>
      <c r="O473" s="35" t="str">
        <f t="shared" si="7"/>
        <v>DA</v>
      </c>
    </row>
    <row r="474" spans="1:15" ht="15.75" customHeight="1">
      <c r="A474" s="34">
        <v>473</v>
      </c>
      <c r="B474" s="34">
        <f>VLOOKUP(E474,'[1]CM Liga'!$A:$B,2,FALSE)</f>
        <v>246</v>
      </c>
      <c r="C474" s="35" t="str">
        <f>VLOOKUP(E474,'[1]CM Liga'!$A:$C,3,FALSE)</f>
        <v>Zagorje 2</v>
      </c>
      <c r="D474" s="26" t="s">
        <v>981</v>
      </c>
      <c r="E474" s="35" t="s">
        <v>987</v>
      </c>
      <c r="F474" s="35" t="str">
        <f>VLOOKUP(E474,'[1]CM Liga'!$A:$D,4,FALSE)</f>
        <v>Krapina</v>
      </c>
      <c r="G474" s="26">
        <v>5</v>
      </c>
      <c r="H474" s="36" t="s">
        <v>36</v>
      </c>
      <c r="I474" s="37">
        <v>340</v>
      </c>
      <c r="J474" s="38">
        <v>9.4</v>
      </c>
      <c r="K474" s="39" t="s">
        <v>982</v>
      </c>
      <c r="L474" s="40" t="s">
        <v>974</v>
      </c>
      <c r="M474" s="26" t="s">
        <v>16</v>
      </c>
      <c r="N474" s="26"/>
      <c r="O474" s="35" t="str">
        <f t="shared" si="7"/>
        <v>DA</v>
      </c>
    </row>
    <row r="475" spans="1:15" ht="15.75" customHeight="1">
      <c r="A475" s="34">
        <v>474</v>
      </c>
      <c r="B475" s="34">
        <f>VLOOKUP(E475,'[1]CM Liga'!$A:$B,2,FALSE)</f>
        <v>246</v>
      </c>
      <c r="C475" s="35" t="str">
        <f>VLOOKUP(E475,'[1]CM Liga'!$A:$C,3,FALSE)</f>
        <v>Zagorje 2</v>
      </c>
      <c r="D475" s="26" t="s">
        <v>983</v>
      </c>
      <c r="E475" s="35" t="s">
        <v>987</v>
      </c>
      <c r="F475" s="35" t="str">
        <f>VLOOKUP(E475,'[1]CM Liga'!$A:$D,4,FALSE)</f>
        <v>Krapina</v>
      </c>
      <c r="G475" s="26">
        <v>6</v>
      </c>
      <c r="H475" s="36" t="s">
        <v>36</v>
      </c>
      <c r="I475" s="37">
        <v>220</v>
      </c>
      <c r="J475" s="38">
        <v>6</v>
      </c>
      <c r="K475" s="39" t="s">
        <v>984</v>
      </c>
      <c r="L475" s="40" t="s">
        <v>974</v>
      </c>
      <c r="M475" s="26" t="s">
        <v>16</v>
      </c>
      <c r="N475" s="26"/>
      <c r="O475" s="35" t="str">
        <f t="shared" si="7"/>
        <v>DA</v>
      </c>
    </row>
    <row r="476" spans="1:15" ht="15.75" customHeight="1">
      <c r="A476" s="34">
        <v>475</v>
      </c>
      <c r="B476" s="34">
        <f>VLOOKUP(E476,'[1]CM Liga'!$A:$B,2,FALSE)</f>
        <v>246</v>
      </c>
      <c r="C476" s="35" t="str">
        <f>VLOOKUP(E476,'[1]CM Liga'!$A:$C,3,FALSE)</f>
        <v>Zagorje 2</v>
      </c>
      <c r="D476" s="26" t="s">
        <v>985</v>
      </c>
      <c r="E476" s="35" t="s">
        <v>987</v>
      </c>
      <c r="F476" s="35" t="str">
        <f>VLOOKUP(E476,'[1]CM Liga'!$A:$D,4,FALSE)</f>
        <v>Krapina</v>
      </c>
      <c r="G476" s="26">
        <v>7</v>
      </c>
      <c r="H476" s="36" t="s">
        <v>36</v>
      </c>
      <c r="I476" s="37">
        <v>310</v>
      </c>
      <c r="J476" s="38">
        <v>9.5</v>
      </c>
      <c r="K476" s="39" t="s">
        <v>986</v>
      </c>
      <c r="L476" s="40" t="s">
        <v>974</v>
      </c>
      <c r="M476" s="26" t="s">
        <v>16</v>
      </c>
      <c r="N476" s="26"/>
      <c r="O476" s="35" t="str">
        <f t="shared" si="7"/>
        <v>DA</v>
      </c>
    </row>
    <row r="477" spans="1:15" ht="15.75" customHeight="1">
      <c r="A477" s="34">
        <v>476</v>
      </c>
      <c r="B477" s="34">
        <f>VLOOKUP(E477,'[1]CM Liga'!$A:$B,2,FALSE)</f>
        <v>301</v>
      </c>
      <c r="C477" s="35" t="str">
        <f>VLOOKUP(E477,'[1]CM Liga'!$A:$C,3,FALSE)</f>
        <v>Karlovac</v>
      </c>
      <c r="D477" s="26" t="s">
        <v>988</v>
      </c>
      <c r="E477" s="35" t="s">
        <v>999</v>
      </c>
      <c r="F477" s="35" t="str">
        <f>VLOOKUP(E477,'[1]CM Liga'!$A:$D,4,FALSE)</f>
        <v>Karlovac</v>
      </c>
      <c r="G477" s="26">
        <v>1</v>
      </c>
      <c r="H477" s="36" t="s">
        <v>36</v>
      </c>
      <c r="I477" s="37">
        <v>360</v>
      </c>
      <c r="J477" s="38">
        <v>5.2</v>
      </c>
      <c r="K477" s="39" t="s">
        <v>989</v>
      </c>
      <c r="L477" s="40" t="s">
        <v>990</v>
      </c>
      <c r="M477" s="26" t="s">
        <v>16</v>
      </c>
      <c r="N477" s="26"/>
      <c r="O477" s="35" t="str">
        <f t="shared" si="7"/>
        <v>DA</v>
      </c>
    </row>
    <row r="478" spans="1:15" ht="15.75" customHeight="1">
      <c r="A478" s="34">
        <v>477</v>
      </c>
      <c r="B478" s="34">
        <f>VLOOKUP(E478,'[1]CM Liga'!$A:$B,2,FALSE)</f>
        <v>301</v>
      </c>
      <c r="C478" s="35" t="str">
        <f>VLOOKUP(E478,'[1]CM Liga'!$A:$C,3,FALSE)</f>
        <v>Karlovac</v>
      </c>
      <c r="D478" s="26" t="s">
        <v>991</v>
      </c>
      <c r="E478" s="35" t="s">
        <v>999</v>
      </c>
      <c r="F478" s="35" t="str">
        <f>VLOOKUP(E478,'[1]CM Liga'!$A:$D,4,FALSE)</f>
        <v>Karlovac</v>
      </c>
      <c r="G478" s="26">
        <v>2</v>
      </c>
      <c r="H478" s="36" t="s">
        <v>36</v>
      </c>
      <c r="I478" s="37">
        <v>300</v>
      </c>
      <c r="J478" s="38">
        <v>9.1999999999999993</v>
      </c>
      <c r="K478" s="39" t="s">
        <v>992</v>
      </c>
      <c r="L478" s="40" t="s">
        <v>990</v>
      </c>
      <c r="M478" s="26" t="s">
        <v>16</v>
      </c>
      <c r="N478" s="26"/>
      <c r="O478" s="35" t="str">
        <f t="shared" si="7"/>
        <v>DA</v>
      </c>
    </row>
    <row r="479" spans="1:15" ht="15.75" customHeight="1">
      <c r="A479" s="34">
        <v>478</v>
      </c>
      <c r="B479" s="34">
        <f>VLOOKUP(E479,'[1]CM Liga'!$A:$B,2,FALSE)</f>
        <v>301</v>
      </c>
      <c r="C479" s="35" t="str">
        <f>VLOOKUP(E479,'[1]CM Liga'!$A:$C,3,FALSE)</f>
        <v>Karlovac</v>
      </c>
      <c r="D479" s="26" t="s">
        <v>993</v>
      </c>
      <c r="E479" s="35" t="s">
        <v>999</v>
      </c>
      <c r="F479" s="35" t="str">
        <f>VLOOKUP(E479,'[1]CM Liga'!$A:$D,4,FALSE)</f>
        <v>Karlovac</v>
      </c>
      <c r="G479" s="26">
        <v>3</v>
      </c>
      <c r="H479" s="36" t="s">
        <v>36</v>
      </c>
      <c r="I479" s="37">
        <v>360</v>
      </c>
      <c r="J479" s="38">
        <v>17.010000000000002</v>
      </c>
      <c r="K479" s="39" t="s">
        <v>994</v>
      </c>
      <c r="L479" s="40" t="s">
        <v>990</v>
      </c>
      <c r="M479" s="26" t="s">
        <v>16</v>
      </c>
      <c r="N479" s="26"/>
      <c r="O479" s="35" t="str">
        <f t="shared" si="7"/>
        <v>DA</v>
      </c>
    </row>
    <row r="480" spans="1:15" ht="15.75" customHeight="1">
      <c r="A480" s="34">
        <v>479</v>
      </c>
      <c r="B480" s="34">
        <f>VLOOKUP(E480,'[1]CM Liga'!$A:$B,2,FALSE)</f>
        <v>301</v>
      </c>
      <c r="C480" s="35" t="str">
        <f>VLOOKUP(E480,'[1]CM Liga'!$A:$C,3,FALSE)</f>
        <v>Karlovac</v>
      </c>
      <c r="D480" s="26" t="s">
        <v>995</v>
      </c>
      <c r="E480" s="35" t="s">
        <v>999</v>
      </c>
      <c r="F480" s="35" t="str">
        <f>VLOOKUP(E480,'[1]CM Liga'!$A:$D,4,FALSE)</f>
        <v>Karlovac</v>
      </c>
      <c r="G480" s="26">
        <v>4</v>
      </c>
      <c r="H480" s="36" t="s">
        <v>36</v>
      </c>
      <c r="I480" s="37">
        <v>300</v>
      </c>
      <c r="J480" s="38">
        <v>10.75</v>
      </c>
      <c r="K480" s="39" t="s">
        <v>996</v>
      </c>
      <c r="L480" s="40" t="s">
        <v>990</v>
      </c>
      <c r="M480" s="26" t="s">
        <v>16</v>
      </c>
      <c r="N480" s="26"/>
      <c r="O480" s="35" t="str">
        <f t="shared" si="7"/>
        <v>DA</v>
      </c>
    </row>
    <row r="481" spans="1:15" ht="15.75" customHeight="1">
      <c r="A481" s="34">
        <v>480</v>
      </c>
      <c r="B481" s="34">
        <f>VLOOKUP(E481,'[1]CM Liga'!$A:$B,2,FALSE)</f>
        <v>301</v>
      </c>
      <c r="C481" s="35" t="str">
        <f>VLOOKUP(E481,'[1]CM Liga'!$A:$C,3,FALSE)</f>
        <v>Karlovac</v>
      </c>
      <c r="D481" s="26" t="s">
        <v>997</v>
      </c>
      <c r="E481" s="35" t="s">
        <v>999</v>
      </c>
      <c r="F481" s="35" t="str">
        <f>VLOOKUP(E481,'[1]CM Liga'!$A:$D,4,FALSE)</f>
        <v>Karlovac</v>
      </c>
      <c r="G481" s="26">
        <v>5</v>
      </c>
      <c r="H481" s="36" t="s">
        <v>36</v>
      </c>
      <c r="I481" s="37">
        <v>300</v>
      </c>
      <c r="J481" s="38">
        <v>9.86</v>
      </c>
      <c r="K481" s="39" t="s">
        <v>998</v>
      </c>
      <c r="L481" s="40" t="s">
        <v>990</v>
      </c>
      <c r="M481" s="26" t="s">
        <v>16</v>
      </c>
      <c r="N481" s="26"/>
      <c r="O481" s="35" t="str">
        <f t="shared" si="7"/>
        <v>DA</v>
      </c>
    </row>
    <row r="482" spans="1:15" ht="15.75" customHeight="1">
      <c r="A482" s="34">
        <v>481</v>
      </c>
      <c r="B482" s="34">
        <f>VLOOKUP(E482,'[1]CM Liga'!$A:$B,2,FALSE)</f>
        <v>305</v>
      </c>
      <c r="C482" s="35" t="str">
        <f>VLOOKUP(E482,'[1]CM Liga'!$A:$C,3,FALSE)</f>
        <v>Požega</v>
      </c>
      <c r="D482" s="26" t="s">
        <v>1000</v>
      </c>
      <c r="E482" s="35" t="s">
        <v>1014</v>
      </c>
      <c r="F482" s="35" t="str">
        <f>VLOOKUP(E482,'[1]CM Liga'!$A:$D,4,FALSE)</f>
        <v>Nova Gradiška</v>
      </c>
      <c r="G482" s="26">
        <v>1</v>
      </c>
      <c r="H482" s="36" t="s">
        <v>36</v>
      </c>
      <c r="I482" s="37">
        <v>340</v>
      </c>
      <c r="J482" s="38">
        <v>7.5</v>
      </c>
      <c r="K482" s="39" t="s">
        <v>1001</v>
      </c>
      <c r="L482" s="40" t="s">
        <v>1002</v>
      </c>
      <c r="M482" s="26" t="s">
        <v>16</v>
      </c>
      <c r="N482" s="26" t="s">
        <v>1003</v>
      </c>
      <c r="O482" s="35" t="str">
        <f t="shared" si="7"/>
        <v>DA</v>
      </c>
    </row>
    <row r="483" spans="1:15" ht="15.75" customHeight="1">
      <c r="A483" s="34">
        <v>482</v>
      </c>
      <c r="B483" s="34">
        <f>VLOOKUP(E483,'[1]CM Liga'!$A:$B,2,FALSE)</f>
        <v>305</v>
      </c>
      <c r="C483" s="35" t="str">
        <f>VLOOKUP(E483,'[1]CM Liga'!$A:$C,3,FALSE)</f>
        <v>Požega</v>
      </c>
      <c r="D483" s="26" t="s">
        <v>1004</v>
      </c>
      <c r="E483" s="35" t="s">
        <v>1014</v>
      </c>
      <c r="F483" s="35" t="str">
        <f>VLOOKUP(E483,'[1]CM Liga'!$A:$D,4,FALSE)</f>
        <v>Nova Gradiška</v>
      </c>
      <c r="G483" s="26">
        <v>2</v>
      </c>
      <c r="H483" s="36" t="s">
        <v>36</v>
      </c>
      <c r="I483" s="37">
        <v>340</v>
      </c>
      <c r="J483" s="38">
        <v>7.5</v>
      </c>
      <c r="K483" s="39" t="s">
        <v>1001</v>
      </c>
      <c r="L483" s="40" t="s">
        <v>1002</v>
      </c>
      <c r="M483" s="26" t="s">
        <v>16</v>
      </c>
      <c r="N483" s="26" t="s">
        <v>1003</v>
      </c>
      <c r="O483" s="35" t="str">
        <f t="shared" si="7"/>
        <v>DA</v>
      </c>
    </row>
    <row r="484" spans="1:15" ht="15.75" customHeight="1">
      <c r="A484" s="34">
        <v>483</v>
      </c>
      <c r="B484" s="34">
        <f>VLOOKUP(E484,'[1]CM Liga'!$A:$B,2,FALSE)</f>
        <v>305</v>
      </c>
      <c r="C484" s="35" t="str">
        <f>VLOOKUP(E484,'[1]CM Liga'!$A:$C,3,FALSE)</f>
        <v>Požega</v>
      </c>
      <c r="D484" s="26" t="s">
        <v>1005</v>
      </c>
      <c r="E484" s="35" t="s">
        <v>1014</v>
      </c>
      <c r="F484" s="35" t="str">
        <f>VLOOKUP(E484,'[1]CM Liga'!$A:$D,4,FALSE)</f>
        <v>Nova Gradiška</v>
      </c>
      <c r="G484" s="26">
        <v>3</v>
      </c>
      <c r="H484" s="36" t="s">
        <v>36</v>
      </c>
      <c r="I484" s="37">
        <v>340</v>
      </c>
      <c r="J484" s="38">
        <v>7.5</v>
      </c>
      <c r="K484" s="39" t="s">
        <v>1001</v>
      </c>
      <c r="L484" s="40" t="s">
        <v>1002</v>
      </c>
      <c r="M484" s="26" t="s">
        <v>16</v>
      </c>
      <c r="N484" s="26" t="s">
        <v>1003</v>
      </c>
      <c r="O484" s="35" t="str">
        <f t="shared" si="7"/>
        <v>DA</v>
      </c>
    </row>
    <row r="485" spans="1:15" ht="15.75" customHeight="1">
      <c r="A485" s="34">
        <v>484</v>
      </c>
      <c r="B485" s="34">
        <f>VLOOKUP(E485,'[1]CM Liga'!$A:$B,2,FALSE)</f>
        <v>305</v>
      </c>
      <c r="C485" s="35" t="str">
        <f>VLOOKUP(E485,'[1]CM Liga'!$A:$C,3,FALSE)</f>
        <v>Požega</v>
      </c>
      <c r="D485" s="26" t="s">
        <v>1006</v>
      </c>
      <c r="E485" s="35" t="s">
        <v>1014</v>
      </c>
      <c r="F485" s="35" t="str">
        <f>VLOOKUP(E485,'[1]CM Liga'!$A:$D,4,FALSE)</f>
        <v>Nova Gradiška</v>
      </c>
      <c r="G485" s="26">
        <v>4</v>
      </c>
      <c r="H485" s="36" t="s">
        <v>36</v>
      </c>
      <c r="I485" s="37">
        <v>340</v>
      </c>
      <c r="J485" s="38">
        <v>7.5</v>
      </c>
      <c r="K485" s="39" t="s">
        <v>1001</v>
      </c>
      <c r="L485" s="40" t="s">
        <v>1002</v>
      </c>
      <c r="M485" s="26" t="s">
        <v>16</v>
      </c>
      <c r="N485" s="26" t="s">
        <v>1003</v>
      </c>
      <c r="O485" s="35" t="str">
        <f t="shared" si="7"/>
        <v>DA</v>
      </c>
    </row>
    <row r="486" spans="1:15" ht="15.75" customHeight="1">
      <c r="A486" s="34">
        <v>485</v>
      </c>
      <c r="B486" s="34">
        <f>VLOOKUP(E486,'[1]CM Liga'!$A:$B,2,FALSE)</f>
        <v>305</v>
      </c>
      <c r="C486" s="35" t="str">
        <f>VLOOKUP(E486,'[1]CM Liga'!$A:$C,3,FALSE)</f>
        <v>Požega</v>
      </c>
      <c r="D486" s="26" t="s">
        <v>1007</v>
      </c>
      <c r="E486" s="35" t="s">
        <v>1014</v>
      </c>
      <c r="F486" s="35" t="str">
        <f>VLOOKUP(E486,'[1]CM Liga'!$A:$D,4,FALSE)</f>
        <v>Nova Gradiška</v>
      </c>
      <c r="G486" s="26">
        <v>5</v>
      </c>
      <c r="H486" s="36" t="s">
        <v>13</v>
      </c>
      <c r="I486" s="37">
        <v>190</v>
      </c>
      <c r="J486" s="38">
        <v>5.2</v>
      </c>
      <c r="K486" s="39" t="s">
        <v>1008</v>
      </c>
      <c r="L486" s="40" t="s">
        <v>1009</v>
      </c>
      <c r="M486" s="26" t="s">
        <v>16</v>
      </c>
      <c r="N486" s="26" t="s">
        <v>1003</v>
      </c>
      <c r="O486" s="35" t="str">
        <f t="shared" si="7"/>
        <v>DA</v>
      </c>
    </row>
    <row r="487" spans="1:15" ht="15.75" customHeight="1">
      <c r="A487" s="34">
        <v>486</v>
      </c>
      <c r="B487" s="34">
        <f>VLOOKUP(E487,'[1]CM Liga'!$A:$B,2,FALSE)</f>
        <v>305</v>
      </c>
      <c r="C487" s="35" t="str">
        <f>VLOOKUP(E487,'[1]CM Liga'!$A:$C,3,FALSE)</f>
        <v>Požega</v>
      </c>
      <c r="D487" s="26" t="s">
        <v>1010</v>
      </c>
      <c r="E487" s="35" t="s">
        <v>1014</v>
      </c>
      <c r="F487" s="35" t="str">
        <f>VLOOKUP(E487,'[1]CM Liga'!$A:$D,4,FALSE)</f>
        <v>Nova Gradiška</v>
      </c>
      <c r="G487" s="26">
        <v>6</v>
      </c>
      <c r="H487" s="36" t="s">
        <v>13</v>
      </c>
      <c r="I487" s="37">
        <v>190</v>
      </c>
      <c r="J487" s="38">
        <v>5.2</v>
      </c>
      <c r="K487" s="39" t="s">
        <v>1008</v>
      </c>
      <c r="L487" s="40" t="s">
        <v>1009</v>
      </c>
      <c r="M487" s="26" t="s">
        <v>16</v>
      </c>
      <c r="N487" s="26" t="s">
        <v>1003</v>
      </c>
      <c r="O487" s="35" t="str">
        <f t="shared" si="7"/>
        <v>DA</v>
      </c>
    </row>
    <row r="488" spans="1:15" ht="15.75" customHeight="1">
      <c r="A488" s="34">
        <v>487</v>
      </c>
      <c r="B488" s="34">
        <f>VLOOKUP(E488,'[1]CM Liga'!$A:$B,2,FALSE)</f>
        <v>305</v>
      </c>
      <c r="C488" s="35" t="str">
        <f>VLOOKUP(E488,'[1]CM Liga'!$A:$C,3,FALSE)</f>
        <v>Požega</v>
      </c>
      <c r="D488" s="26" t="s">
        <v>1011</v>
      </c>
      <c r="E488" s="35" t="s">
        <v>1014</v>
      </c>
      <c r="F488" s="35" t="str">
        <f>VLOOKUP(E488,'[1]CM Liga'!$A:$D,4,FALSE)</f>
        <v>Nova Gradiška</v>
      </c>
      <c r="G488" s="26">
        <v>7</v>
      </c>
      <c r="H488" s="36" t="s">
        <v>13</v>
      </c>
      <c r="I488" s="37">
        <v>190</v>
      </c>
      <c r="J488" s="38">
        <v>5.2</v>
      </c>
      <c r="K488" s="39" t="s">
        <v>1008</v>
      </c>
      <c r="L488" s="40" t="s">
        <v>1009</v>
      </c>
      <c r="M488" s="26" t="s">
        <v>16</v>
      </c>
      <c r="N488" s="26" t="s">
        <v>1003</v>
      </c>
      <c r="O488" s="35" t="str">
        <f t="shared" si="7"/>
        <v>DA</v>
      </c>
    </row>
    <row r="489" spans="1:15" ht="15.75" customHeight="1">
      <c r="A489" s="34">
        <v>488</v>
      </c>
      <c r="B489" s="34">
        <f>VLOOKUP(E489,'[1]CM Liga'!$A:$B,2,FALSE)</f>
        <v>305</v>
      </c>
      <c r="C489" s="35" t="str">
        <f>VLOOKUP(E489,'[1]CM Liga'!$A:$C,3,FALSE)</f>
        <v>Požega</v>
      </c>
      <c r="D489" s="26" t="s">
        <v>1012</v>
      </c>
      <c r="E489" s="35" t="s">
        <v>1014</v>
      </c>
      <c r="F489" s="35" t="str">
        <f>VLOOKUP(E489,'[1]CM Liga'!$A:$D,4,FALSE)</f>
        <v>Nova Gradiška</v>
      </c>
      <c r="G489" s="26">
        <v>8</v>
      </c>
      <c r="H489" s="36" t="s">
        <v>13</v>
      </c>
      <c r="I489" s="37">
        <v>190</v>
      </c>
      <c r="J489" s="38">
        <v>5.2</v>
      </c>
      <c r="K489" s="39" t="s">
        <v>1008</v>
      </c>
      <c r="L489" s="40" t="s">
        <v>1009</v>
      </c>
      <c r="M489" s="26" t="s">
        <v>16</v>
      </c>
      <c r="N489" s="26" t="s">
        <v>1003</v>
      </c>
      <c r="O489" s="35" t="str">
        <f t="shared" si="7"/>
        <v>DA</v>
      </c>
    </row>
    <row r="490" spans="1:15" ht="15.75" customHeight="1">
      <c r="A490" s="34">
        <v>489</v>
      </c>
      <c r="B490" s="34">
        <f>VLOOKUP(E490,'[1]CM Liga'!$A:$B,2,FALSE)</f>
        <v>305</v>
      </c>
      <c r="C490" s="35" t="str">
        <f>VLOOKUP(E490,'[1]CM Liga'!$A:$C,3,FALSE)</f>
        <v>Požega</v>
      </c>
      <c r="D490" s="26" t="s">
        <v>1013</v>
      </c>
      <c r="E490" s="35" t="s">
        <v>1014</v>
      </c>
      <c r="F490" s="35" t="str">
        <f>VLOOKUP(E490,'[1]CM Liga'!$A:$D,4,FALSE)</f>
        <v>Nova Gradiška</v>
      </c>
      <c r="G490" s="26">
        <v>9</v>
      </c>
      <c r="H490" s="36" t="s">
        <v>13</v>
      </c>
      <c r="I490" s="37">
        <v>190</v>
      </c>
      <c r="J490" s="38">
        <v>5.2</v>
      </c>
      <c r="K490" s="39" t="s">
        <v>1008</v>
      </c>
      <c r="L490" s="40" t="s">
        <v>1009</v>
      </c>
      <c r="M490" s="26" t="s">
        <v>16</v>
      </c>
      <c r="N490" s="26" t="s">
        <v>1003</v>
      </c>
      <c r="O490" s="35" t="str">
        <f t="shared" si="7"/>
        <v>DA</v>
      </c>
    </row>
    <row r="491" spans="1:15" ht="15.75" customHeight="1">
      <c r="A491" s="34">
        <v>490</v>
      </c>
      <c r="B491" s="34">
        <f>VLOOKUP(E491,'[1]CM Liga'!$A:$B,2,FALSE)</f>
        <v>313</v>
      </c>
      <c r="C491" s="35" t="str">
        <f>VLOOKUP(E491,'[1]CM Liga'!$A:$C,3,FALSE)</f>
        <v>Metković</v>
      </c>
      <c r="D491" s="26" t="s">
        <v>1015</v>
      </c>
      <c r="E491" s="35" t="s">
        <v>1026</v>
      </c>
      <c r="F491" s="35" t="str">
        <f>VLOOKUP(E491,'[1]CM Liga'!$A:$D,4,FALSE)</f>
        <v>Opuzen</v>
      </c>
      <c r="G491" s="26">
        <v>1</v>
      </c>
      <c r="H491" s="36" t="s">
        <v>13</v>
      </c>
      <c r="I491" s="37">
        <v>190</v>
      </c>
      <c r="J491" s="38">
        <v>4.0999999999999996</v>
      </c>
      <c r="K491" s="39"/>
      <c r="L491" s="40" t="s">
        <v>1016</v>
      </c>
      <c r="M491" s="26" t="s">
        <v>16</v>
      </c>
      <c r="N491" s="26" t="s">
        <v>1017</v>
      </c>
      <c r="O491" s="35" t="str">
        <f t="shared" si="7"/>
        <v>DA</v>
      </c>
    </row>
    <row r="492" spans="1:15" ht="15.75" customHeight="1">
      <c r="A492" s="34">
        <v>491</v>
      </c>
      <c r="B492" s="34">
        <f>VLOOKUP(E492,'[1]CM Liga'!$A:$B,2,FALSE)</f>
        <v>313</v>
      </c>
      <c r="C492" s="35" t="str">
        <f>VLOOKUP(E492,'[1]CM Liga'!$A:$C,3,FALSE)</f>
        <v>Metković</v>
      </c>
      <c r="D492" s="26" t="s">
        <v>1018</v>
      </c>
      <c r="E492" s="35" t="s">
        <v>1026</v>
      </c>
      <c r="F492" s="35" t="str">
        <f>VLOOKUP(E492,'[1]CM Liga'!$A:$D,4,FALSE)</f>
        <v>Opuzen</v>
      </c>
      <c r="G492" s="26">
        <v>2</v>
      </c>
      <c r="H492" s="36" t="s">
        <v>13</v>
      </c>
      <c r="I492" s="37">
        <v>190</v>
      </c>
      <c r="J492" s="38">
        <v>3.8</v>
      </c>
      <c r="K492" s="39"/>
      <c r="L492" s="40" t="s">
        <v>1016</v>
      </c>
      <c r="M492" s="26" t="s">
        <v>16</v>
      </c>
      <c r="N492" s="26"/>
      <c r="O492" s="35" t="str">
        <f t="shared" si="7"/>
        <v>DA</v>
      </c>
    </row>
    <row r="493" spans="1:15" ht="15.75" customHeight="1">
      <c r="A493" s="34">
        <v>492</v>
      </c>
      <c r="B493" s="34">
        <f>VLOOKUP(E493,'[1]CM Liga'!$A:$B,2,FALSE)</f>
        <v>313</v>
      </c>
      <c r="C493" s="35" t="str">
        <f>VLOOKUP(E493,'[1]CM Liga'!$A:$C,3,FALSE)</f>
        <v>Metković</v>
      </c>
      <c r="D493" s="26" t="s">
        <v>1019</v>
      </c>
      <c r="E493" s="35" t="s">
        <v>1026</v>
      </c>
      <c r="F493" s="35" t="str">
        <f>VLOOKUP(E493,'[1]CM Liga'!$A:$D,4,FALSE)</f>
        <v>Opuzen</v>
      </c>
      <c r="G493" s="26">
        <v>3</v>
      </c>
      <c r="H493" s="36" t="s">
        <v>13</v>
      </c>
      <c r="I493" s="37">
        <v>180</v>
      </c>
      <c r="J493" s="38">
        <v>3.5</v>
      </c>
      <c r="K493" s="39"/>
      <c r="L493" s="40" t="s">
        <v>1016</v>
      </c>
      <c r="M493" s="26" t="s">
        <v>16</v>
      </c>
      <c r="N493" s="26"/>
      <c r="O493" s="35" t="str">
        <f t="shared" si="7"/>
        <v>DA</v>
      </c>
    </row>
    <row r="494" spans="1:15" ht="15.75" customHeight="1">
      <c r="A494" s="34">
        <v>493</v>
      </c>
      <c r="B494" s="34">
        <f>VLOOKUP(E494,'[1]CM Liga'!$A:$B,2,FALSE)</f>
        <v>313</v>
      </c>
      <c r="C494" s="35" t="str">
        <f>VLOOKUP(E494,'[1]CM Liga'!$A:$C,3,FALSE)</f>
        <v>Metković</v>
      </c>
      <c r="D494" s="26" t="s">
        <v>1020</v>
      </c>
      <c r="E494" s="35" t="s">
        <v>1026</v>
      </c>
      <c r="F494" s="35" t="str">
        <f>VLOOKUP(E494,'[1]CM Liga'!$A:$D,4,FALSE)</f>
        <v>Opuzen</v>
      </c>
      <c r="G494" s="26">
        <v>4</v>
      </c>
      <c r="H494" s="36" t="s">
        <v>13</v>
      </c>
      <c r="I494" s="37">
        <v>190</v>
      </c>
      <c r="J494" s="38">
        <v>4.5</v>
      </c>
      <c r="K494" s="39"/>
      <c r="L494" s="40" t="s">
        <v>1016</v>
      </c>
      <c r="M494" s="26" t="s">
        <v>16</v>
      </c>
      <c r="N494" s="26"/>
      <c r="O494" s="35" t="str">
        <f t="shared" si="7"/>
        <v>DA</v>
      </c>
    </row>
    <row r="495" spans="1:15" ht="15.75" customHeight="1">
      <c r="A495" s="34">
        <v>494</v>
      </c>
      <c r="B495" s="34">
        <f>VLOOKUP(E495,'[1]CM Liga'!$A:$B,2,FALSE)</f>
        <v>313</v>
      </c>
      <c r="C495" s="35" t="str">
        <f>VLOOKUP(E495,'[1]CM Liga'!$A:$C,3,FALSE)</f>
        <v>Metković</v>
      </c>
      <c r="D495" s="26" t="s">
        <v>1021</v>
      </c>
      <c r="E495" s="35" t="s">
        <v>1026</v>
      </c>
      <c r="F495" s="35" t="str">
        <f>VLOOKUP(E495,'[1]CM Liga'!$A:$D,4,FALSE)</f>
        <v>Opuzen</v>
      </c>
      <c r="G495" s="26">
        <v>5</v>
      </c>
      <c r="H495" s="36" t="s">
        <v>36</v>
      </c>
      <c r="I495" s="37">
        <v>340</v>
      </c>
      <c r="J495" s="38">
        <v>4.4000000000000004</v>
      </c>
      <c r="K495" s="39"/>
      <c r="L495" s="40" t="s">
        <v>1016</v>
      </c>
      <c r="M495" s="26" t="s">
        <v>16</v>
      </c>
      <c r="N495" s="26"/>
      <c r="O495" s="35" t="str">
        <f t="shared" si="7"/>
        <v>DA</v>
      </c>
    </row>
    <row r="496" spans="1:15" ht="15.75" customHeight="1">
      <c r="A496" s="34">
        <v>495</v>
      </c>
      <c r="B496" s="34">
        <f>VLOOKUP(E496,'[1]CM Liga'!$A:$B,2,FALSE)</f>
        <v>313</v>
      </c>
      <c r="C496" s="35" t="str">
        <f>VLOOKUP(E496,'[1]CM Liga'!$A:$C,3,FALSE)</f>
        <v>Metković</v>
      </c>
      <c r="D496" s="26" t="s">
        <v>1022</v>
      </c>
      <c r="E496" s="35" t="s">
        <v>1026</v>
      </c>
      <c r="F496" s="35" t="str">
        <f>VLOOKUP(E496,'[1]CM Liga'!$A:$D,4,FALSE)</f>
        <v>Opuzen</v>
      </c>
      <c r="G496" s="26">
        <v>6</v>
      </c>
      <c r="H496" s="36" t="s">
        <v>36</v>
      </c>
      <c r="I496" s="37">
        <v>330</v>
      </c>
      <c r="J496" s="38">
        <v>4.2</v>
      </c>
      <c r="K496" s="39"/>
      <c r="L496" s="40" t="s">
        <v>1016</v>
      </c>
      <c r="M496" s="26" t="s">
        <v>16</v>
      </c>
      <c r="N496" s="26"/>
      <c r="O496" s="35" t="str">
        <f t="shared" si="7"/>
        <v>DA</v>
      </c>
    </row>
    <row r="497" spans="1:15" ht="15.75" customHeight="1">
      <c r="A497" s="34">
        <v>496</v>
      </c>
      <c r="B497" s="34">
        <f>VLOOKUP(E497,'[1]CM Liga'!$A:$B,2,FALSE)</f>
        <v>313</v>
      </c>
      <c r="C497" s="35" t="str">
        <f>VLOOKUP(E497,'[1]CM Liga'!$A:$C,3,FALSE)</f>
        <v>Metković</v>
      </c>
      <c r="D497" s="26" t="s">
        <v>1023</v>
      </c>
      <c r="E497" s="35" t="s">
        <v>1026</v>
      </c>
      <c r="F497" s="35" t="str">
        <f>VLOOKUP(E497,'[1]CM Liga'!$A:$D,4,FALSE)</f>
        <v>Opuzen</v>
      </c>
      <c r="G497" s="26">
        <v>7</v>
      </c>
      <c r="H497" s="36" t="s">
        <v>36</v>
      </c>
      <c r="I497" s="37">
        <v>330</v>
      </c>
      <c r="J497" s="38">
        <v>5</v>
      </c>
      <c r="K497" s="39"/>
      <c r="L497" s="40" t="s">
        <v>1016</v>
      </c>
      <c r="M497" s="26" t="s">
        <v>16</v>
      </c>
      <c r="N497" s="26"/>
      <c r="O497" s="35" t="str">
        <f t="shared" si="7"/>
        <v>DA</v>
      </c>
    </row>
    <row r="498" spans="1:15" ht="15.75" customHeight="1">
      <c r="A498" s="34">
        <v>497</v>
      </c>
      <c r="B498" s="34">
        <f>VLOOKUP(E498,'[1]CM Liga'!$A:$B,2,FALSE)</f>
        <v>313</v>
      </c>
      <c r="C498" s="35" t="str">
        <f>VLOOKUP(E498,'[1]CM Liga'!$A:$C,3,FALSE)</f>
        <v>Metković</v>
      </c>
      <c r="D498" s="26" t="s">
        <v>1024</v>
      </c>
      <c r="E498" s="35" t="s">
        <v>1026</v>
      </c>
      <c r="F498" s="35" t="str">
        <f>VLOOKUP(E498,'[1]CM Liga'!$A:$D,4,FALSE)</f>
        <v>Opuzen</v>
      </c>
      <c r="G498" s="26">
        <v>8</v>
      </c>
      <c r="H498" s="36" t="s">
        <v>36</v>
      </c>
      <c r="I498" s="37">
        <v>330</v>
      </c>
      <c r="J498" s="38">
        <v>4.5999999999999996</v>
      </c>
      <c r="K498" s="39"/>
      <c r="L498" s="40" t="s">
        <v>1016</v>
      </c>
      <c r="M498" s="26" t="s">
        <v>16</v>
      </c>
      <c r="N498" s="26"/>
      <c r="O498" s="35" t="str">
        <f t="shared" si="7"/>
        <v>DA</v>
      </c>
    </row>
    <row r="499" spans="1:15" ht="15.75" customHeight="1">
      <c r="A499" s="34">
        <v>498</v>
      </c>
      <c r="B499" s="34">
        <f>VLOOKUP(E499,'[1]CM Liga'!$A:$B,2,FALSE)</f>
        <v>313</v>
      </c>
      <c r="C499" s="35" t="str">
        <f>VLOOKUP(E499,'[1]CM Liga'!$A:$C,3,FALSE)</f>
        <v>Metković</v>
      </c>
      <c r="D499" s="26" t="s">
        <v>1025</v>
      </c>
      <c r="E499" s="35" t="s">
        <v>1026</v>
      </c>
      <c r="F499" s="35" t="str">
        <f>VLOOKUP(E499,'[1]CM Liga'!$A:$D,4,FALSE)</f>
        <v>Opuzen</v>
      </c>
      <c r="G499" s="26">
        <v>9</v>
      </c>
      <c r="H499" s="36" t="s">
        <v>36</v>
      </c>
      <c r="I499" s="37">
        <v>240</v>
      </c>
      <c r="J499" s="38">
        <v>6.8</v>
      </c>
      <c r="K499" s="39"/>
      <c r="L499" s="40" t="s">
        <v>1016</v>
      </c>
      <c r="M499" s="26" t="s">
        <v>16</v>
      </c>
      <c r="N499" s="26"/>
      <c r="O499" s="35" t="str">
        <f t="shared" si="7"/>
        <v>DA</v>
      </c>
    </row>
    <row r="500" spans="1:15" ht="15.75" customHeight="1">
      <c r="A500" s="34">
        <v>499</v>
      </c>
      <c r="B500" s="34">
        <f>VLOOKUP(E500,'[1]CM Liga'!$A:$B,2,FALSE)</f>
        <v>318</v>
      </c>
      <c r="C500" s="35" t="str">
        <f>VLOOKUP(E500,'[1]CM Liga'!$A:$C,3,FALSE)</f>
        <v>Čakovec</v>
      </c>
      <c r="D500" s="26" t="s">
        <v>2722</v>
      </c>
      <c r="E500" s="35" t="s">
        <v>1033</v>
      </c>
      <c r="F500" s="35" t="str">
        <f>VLOOKUP(E500,'[1]CM Liga'!$A:$D,4,FALSE)</f>
        <v>Podturen</v>
      </c>
      <c r="G500" s="26">
        <v>1</v>
      </c>
      <c r="H500" s="36" t="s">
        <v>13</v>
      </c>
      <c r="I500" s="37">
        <v>190</v>
      </c>
      <c r="J500" s="38">
        <v>5.0999999999999996</v>
      </c>
      <c r="K500" s="39" t="s">
        <v>1027</v>
      </c>
      <c r="L500" s="40" t="s">
        <v>2943</v>
      </c>
      <c r="M500" s="26" t="s">
        <v>16</v>
      </c>
      <c r="N500" s="26"/>
      <c r="O500" s="35" t="str">
        <f t="shared" si="7"/>
        <v>DA</v>
      </c>
    </row>
    <row r="501" spans="1:15" ht="15.75" customHeight="1">
      <c r="A501" s="34">
        <v>500</v>
      </c>
      <c r="B501" s="34">
        <f>VLOOKUP(E501,'[1]CM Liga'!$A:$B,2,FALSE)</f>
        <v>318</v>
      </c>
      <c r="C501" s="35" t="str">
        <f>VLOOKUP(E501,'[1]CM Liga'!$A:$C,3,FALSE)</f>
        <v>Čakovec</v>
      </c>
      <c r="D501" s="26" t="s">
        <v>2723</v>
      </c>
      <c r="E501" s="35" t="s">
        <v>1033</v>
      </c>
      <c r="F501" s="35" t="str">
        <f>VLOOKUP(E501,'[1]CM Liga'!$A:$D,4,FALSE)</f>
        <v>Podturen</v>
      </c>
      <c r="G501" s="26">
        <v>2</v>
      </c>
      <c r="H501" s="36" t="s">
        <v>13</v>
      </c>
      <c r="I501" s="37">
        <v>180</v>
      </c>
      <c r="J501" s="38">
        <v>5.4</v>
      </c>
      <c r="K501" s="39" t="s">
        <v>1028</v>
      </c>
      <c r="L501" s="40" t="s">
        <v>2943</v>
      </c>
      <c r="M501" s="26" t="s">
        <v>16</v>
      </c>
      <c r="N501" s="26"/>
      <c r="O501" s="35" t="str">
        <f t="shared" si="7"/>
        <v>DA</v>
      </c>
    </row>
    <row r="502" spans="1:15" ht="15.75" customHeight="1">
      <c r="A502" s="34">
        <v>501</v>
      </c>
      <c r="B502" s="34">
        <f>VLOOKUP(E502,'[1]CM Liga'!$A:$B,2,FALSE)</f>
        <v>318</v>
      </c>
      <c r="C502" s="35" t="str">
        <f>VLOOKUP(E502,'[1]CM Liga'!$A:$C,3,FALSE)</f>
        <v>Čakovec</v>
      </c>
      <c r="D502" s="26" t="s">
        <v>2724</v>
      </c>
      <c r="E502" s="35" t="s">
        <v>1033</v>
      </c>
      <c r="F502" s="35" t="str">
        <f>VLOOKUP(E502,'[1]CM Liga'!$A:$D,4,FALSE)</f>
        <v>Podturen</v>
      </c>
      <c r="G502" s="26">
        <v>3</v>
      </c>
      <c r="H502" s="36" t="s">
        <v>13</v>
      </c>
      <c r="I502" s="37">
        <v>190</v>
      </c>
      <c r="J502" s="38">
        <v>5.3</v>
      </c>
      <c r="K502" s="39" t="s">
        <v>1029</v>
      </c>
      <c r="L502" s="40" t="s">
        <v>2943</v>
      </c>
      <c r="M502" s="26" t="s">
        <v>16</v>
      </c>
      <c r="N502" s="26"/>
      <c r="O502" s="35" t="str">
        <f t="shared" si="7"/>
        <v>DA</v>
      </c>
    </row>
    <row r="503" spans="1:15" ht="15.75" customHeight="1">
      <c r="A503" s="34">
        <v>502</v>
      </c>
      <c r="B503" s="34">
        <f>VLOOKUP(E503,'[1]CM Liga'!$A:$B,2,FALSE)</f>
        <v>318</v>
      </c>
      <c r="C503" s="35" t="str">
        <f>VLOOKUP(E503,'[1]CM Liga'!$A:$C,3,FALSE)</f>
        <v>Čakovec</v>
      </c>
      <c r="D503" s="26" t="s">
        <v>2725</v>
      </c>
      <c r="E503" s="35" t="s">
        <v>1033</v>
      </c>
      <c r="F503" s="35" t="str">
        <f>VLOOKUP(E503,'[1]CM Liga'!$A:$D,4,FALSE)</f>
        <v>Podturen</v>
      </c>
      <c r="G503" s="26">
        <v>4</v>
      </c>
      <c r="H503" s="36" t="s">
        <v>13</v>
      </c>
      <c r="I503" s="37">
        <v>180</v>
      </c>
      <c r="J503" s="38">
        <v>5.4</v>
      </c>
      <c r="K503" s="39" t="s">
        <v>1030</v>
      </c>
      <c r="L503" s="40" t="s">
        <v>2943</v>
      </c>
      <c r="M503" s="26" t="s">
        <v>16</v>
      </c>
      <c r="N503" s="26"/>
      <c r="O503" s="35" t="str">
        <f t="shared" si="7"/>
        <v>DA</v>
      </c>
    </row>
    <row r="504" spans="1:15" ht="15.75" customHeight="1">
      <c r="A504" s="34">
        <v>503</v>
      </c>
      <c r="B504" s="34">
        <f>VLOOKUP(E504,'[1]CM Liga'!$A:$B,2,FALSE)</f>
        <v>318</v>
      </c>
      <c r="C504" s="35" t="str">
        <f>VLOOKUP(E504,'[1]CM Liga'!$A:$C,3,FALSE)</f>
        <v>Čakovec</v>
      </c>
      <c r="D504" s="26" t="s">
        <v>2726</v>
      </c>
      <c r="E504" s="35" t="s">
        <v>1033</v>
      </c>
      <c r="F504" s="35" t="str">
        <f>VLOOKUP(E504,'[1]CM Liga'!$A:$D,4,FALSE)</f>
        <v>Podturen</v>
      </c>
      <c r="G504" s="26">
        <v>5</v>
      </c>
      <c r="H504" s="36" t="s">
        <v>36</v>
      </c>
      <c r="I504" s="37">
        <v>330</v>
      </c>
      <c r="J504" s="38">
        <v>6.2</v>
      </c>
      <c r="K504" s="39" t="s">
        <v>1031</v>
      </c>
      <c r="L504" s="40" t="s">
        <v>2943</v>
      </c>
      <c r="M504" s="26" t="s">
        <v>16</v>
      </c>
      <c r="N504" s="26"/>
      <c r="O504" s="35" t="str">
        <f t="shared" si="7"/>
        <v>DA</v>
      </c>
    </row>
    <row r="505" spans="1:15" ht="15.75" customHeight="1">
      <c r="A505" s="34">
        <v>504</v>
      </c>
      <c r="B505" s="34">
        <f>VLOOKUP(E505,'[1]CM Liga'!$A:$B,2,FALSE)</f>
        <v>318</v>
      </c>
      <c r="C505" s="35" t="str">
        <f>VLOOKUP(E505,'[1]CM Liga'!$A:$C,3,FALSE)</f>
        <v>Čakovec</v>
      </c>
      <c r="D505" s="26" t="s">
        <v>2727</v>
      </c>
      <c r="E505" s="35" t="s">
        <v>1033</v>
      </c>
      <c r="F505" s="35" t="str">
        <f>VLOOKUP(E505,'[1]CM Liga'!$A:$D,4,FALSE)</f>
        <v>Podturen</v>
      </c>
      <c r="G505" s="26">
        <v>6</v>
      </c>
      <c r="H505" s="36" t="s">
        <v>36</v>
      </c>
      <c r="I505" s="37">
        <v>320</v>
      </c>
      <c r="J505" s="38">
        <v>6.3</v>
      </c>
      <c r="K505" s="39" t="s">
        <v>1032</v>
      </c>
      <c r="L505" s="40" t="s">
        <v>2943</v>
      </c>
      <c r="M505" s="26" t="s">
        <v>16</v>
      </c>
      <c r="N505" s="26"/>
      <c r="O505" s="35" t="str">
        <f t="shared" si="7"/>
        <v>DA</v>
      </c>
    </row>
    <row r="506" spans="1:15" ht="15.75" customHeight="1">
      <c r="A506" s="34">
        <v>505</v>
      </c>
      <c r="B506" s="34">
        <f>VLOOKUP(E506,'[1]CM Liga'!$A:$B,2,FALSE)</f>
        <v>321</v>
      </c>
      <c r="C506" s="35" t="str">
        <f>VLOOKUP(E506,'[1]CM Liga'!$A:$C,3,FALSE)</f>
        <v>Zagreb 1</v>
      </c>
      <c r="D506" s="26" t="s">
        <v>1034</v>
      </c>
      <c r="E506" s="35" t="s">
        <v>1043</v>
      </c>
      <c r="F506" s="35" t="str">
        <f>VLOOKUP(E506,'[1]CM Liga'!$A:$D,4,FALSE)</f>
        <v>Zagreb</v>
      </c>
      <c r="G506" s="26">
        <v>1</v>
      </c>
      <c r="H506" s="36" t="s">
        <v>36</v>
      </c>
      <c r="I506" s="37">
        <v>340</v>
      </c>
      <c r="J506" s="38">
        <v>6.7</v>
      </c>
      <c r="K506" s="39" t="s">
        <v>1035</v>
      </c>
      <c r="L506" s="40" t="s">
        <v>1036</v>
      </c>
      <c r="M506" s="26" t="s">
        <v>16</v>
      </c>
      <c r="N506" s="26"/>
      <c r="O506" s="35" t="str">
        <f t="shared" si="7"/>
        <v>DA</v>
      </c>
    </row>
    <row r="507" spans="1:15" ht="15.75" customHeight="1">
      <c r="A507" s="34">
        <v>506</v>
      </c>
      <c r="B507" s="34">
        <f>VLOOKUP(E507,'[1]CM Liga'!$A:$B,2,FALSE)</f>
        <v>321</v>
      </c>
      <c r="C507" s="35" t="str">
        <f>VLOOKUP(E507,'[1]CM Liga'!$A:$C,3,FALSE)</f>
        <v>Zagreb 1</v>
      </c>
      <c r="D507" s="26" t="s">
        <v>1037</v>
      </c>
      <c r="E507" s="35" t="s">
        <v>1043</v>
      </c>
      <c r="F507" s="35" t="str">
        <f>VLOOKUP(E507,'[1]CM Liga'!$A:$D,4,FALSE)</f>
        <v>Zagreb</v>
      </c>
      <c r="G507" s="26">
        <v>2</v>
      </c>
      <c r="H507" s="36" t="s">
        <v>36</v>
      </c>
      <c r="I507" s="37">
        <v>330</v>
      </c>
      <c r="J507" s="38">
        <v>6.7</v>
      </c>
      <c r="K507" s="39" t="s">
        <v>1038</v>
      </c>
      <c r="L507" s="40" t="s">
        <v>1036</v>
      </c>
      <c r="M507" s="26" t="s">
        <v>16</v>
      </c>
      <c r="N507" s="26"/>
      <c r="O507" s="35" t="str">
        <f t="shared" si="7"/>
        <v>DA</v>
      </c>
    </row>
    <row r="508" spans="1:15" ht="15.75" customHeight="1">
      <c r="A508" s="34">
        <v>507</v>
      </c>
      <c r="B508" s="34">
        <f>VLOOKUP(E508,'[1]CM Liga'!$A:$B,2,FALSE)</f>
        <v>321</v>
      </c>
      <c r="C508" s="35" t="str">
        <f>VLOOKUP(E508,'[1]CM Liga'!$A:$C,3,FALSE)</f>
        <v>Zagreb 1</v>
      </c>
      <c r="D508" s="26" t="s">
        <v>1039</v>
      </c>
      <c r="E508" s="35" t="s">
        <v>1043</v>
      </c>
      <c r="F508" s="35" t="str">
        <f>VLOOKUP(E508,'[1]CM Liga'!$A:$D,4,FALSE)</f>
        <v>Zagreb</v>
      </c>
      <c r="G508" s="26">
        <v>3</v>
      </c>
      <c r="H508" s="36" t="s">
        <v>36</v>
      </c>
      <c r="I508" s="37">
        <v>330</v>
      </c>
      <c r="J508" s="38">
        <v>6.8</v>
      </c>
      <c r="K508" s="39" t="s">
        <v>1040</v>
      </c>
      <c r="L508" s="40" t="s">
        <v>1036</v>
      </c>
      <c r="M508" s="26" t="s">
        <v>16</v>
      </c>
      <c r="N508" s="26"/>
      <c r="O508" s="35" t="str">
        <f t="shared" si="7"/>
        <v>DA</v>
      </c>
    </row>
    <row r="509" spans="1:15" ht="15.75" customHeight="1">
      <c r="A509" s="34">
        <v>508</v>
      </c>
      <c r="B509" s="34">
        <f>VLOOKUP(E509,'[1]CM Liga'!$A:$B,2,FALSE)</f>
        <v>321</v>
      </c>
      <c r="C509" s="35" t="str">
        <f>VLOOKUP(E509,'[1]CM Liga'!$A:$C,3,FALSE)</f>
        <v>Zagreb 1</v>
      </c>
      <c r="D509" s="26" t="s">
        <v>1041</v>
      </c>
      <c r="E509" s="35" t="s">
        <v>1043</v>
      </c>
      <c r="F509" s="35" t="str">
        <f>VLOOKUP(E509,'[1]CM Liga'!$A:$D,4,FALSE)</f>
        <v>Zagreb</v>
      </c>
      <c r="G509" s="26">
        <v>4</v>
      </c>
      <c r="H509" s="36" t="s">
        <v>36</v>
      </c>
      <c r="I509" s="37">
        <v>330</v>
      </c>
      <c r="J509" s="38">
        <v>7.9</v>
      </c>
      <c r="K509" s="39" t="s">
        <v>1042</v>
      </c>
      <c r="L509" s="40" t="s">
        <v>1036</v>
      </c>
      <c r="M509" s="26" t="s">
        <v>16</v>
      </c>
      <c r="N509" s="26"/>
      <c r="O509" s="35" t="str">
        <f t="shared" si="7"/>
        <v>DA</v>
      </c>
    </row>
    <row r="510" spans="1:15" ht="15.75" customHeight="1">
      <c r="A510" s="34">
        <v>509</v>
      </c>
      <c r="B510" s="34">
        <f>VLOOKUP(E510,'[1]CM Liga'!$A:$B,2,FALSE)</f>
        <v>322</v>
      </c>
      <c r="C510" s="35" t="str">
        <f>VLOOKUP(E510,'[1]CM Liga'!$A:$C,3,FALSE)</f>
        <v>Đakovo</v>
      </c>
      <c r="D510" s="26" t="s">
        <v>2918</v>
      </c>
      <c r="E510" s="35" t="s">
        <v>1053</v>
      </c>
      <c r="F510" s="35" t="str">
        <f>VLOOKUP(E510,'[1]CM Liga'!$A:$D,4,FALSE)</f>
        <v>Satnica Đakovačka</v>
      </c>
      <c r="G510" s="26">
        <v>1</v>
      </c>
      <c r="H510" s="36" t="s">
        <v>13</v>
      </c>
      <c r="I510" s="37">
        <v>190</v>
      </c>
      <c r="J510" s="38">
        <v>3</v>
      </c>
      <c r="K510" s="39" t="s">
        <v>1044</v>
      </c>
      <c r="L510" s="40" t="s">
        <v>1045</v>
      </c>
      <c r="M510" s="26" t="s">
        <v>16</v>
      </c>
      <c r="N510" s="26"/>
      <c r="O510" s="35" t="str">
        <f t="shared" si="7"/>
        <v>DA</v>
      </c>
    </row>
    <row r="511" spans="1:15" ht="15.75" customHeight="1">
      <c r="A511" s="34">
        <v>510</v>
      </c>
      <c r="B511" s="34">
        <f>VLOOKUP(E511,'[1]CM Liga'!$A:$B,2,FALSE)</f>
        <v>322</v>
      </c>
      <c r="C511" s="35" t="str">
        <f>VLOOKUP(E511,'[1]CM Liga'!$A:$C,3,FALSE)</f>
        <v>Đakovo</v>
      </c>
      <c r="D511" s="26" t="s">
        <v>2904</v>
      </c>
      <c r="E511" s="35" t="s">
        <v>1053</v>
      </c>
      <c r="F511" s="35" t="str">
        <f>VLOOKUP(E511,'[1]CM Liga'!$A:$D,4,FALSE)</f>
        <v>Satnica Đakovačka</v>
      </c>
      <c r="G511" s="26">
        <v>2</v>
      </c>
      <c r="H511" s="36" t="s">
        <v>13</v>
      </c>
      <c r="I511" s="37">
        <v>190</v>
      </c>
      <c r="J511" s="38">
        <v>3.7</v>
      </c>
      <c r="K511" s="39" t="s">
        <v>1046</v>
      </c>
      <c r="L511" s="40" t="s">
        <v>1045</v>
      </c>
      <c r="M511" s="26" t="s">
        <v>16</v>
      </c>
      <c r="N511" s="26"/>
      <c r="O511" s="35" t="str">
        <f t="shared" si="7"/>
        <v>DA</v>
      </c>
    </row>
    <row r="512" spans="1:15" ht="15.75" customHeight="1">
      <c r="A512" s="34">
        <v>511</v>
      </c>
      <c r="B512" s="34">
        <f>VLOOKUP(E512,'[1]CM Liga'!$A:$B,2,FALSE)</f>
        <v>322</v>
      </c>
      <c r="C512" s="35" t="str">
        <f>VLOOKUP(E512,'[1]CM Liga'!$A:$C,3,FALSE)</f>
        <v>Đakovo</v>
      </c>
      <c r="D512" s="26" t="s">
        <v>2919</v>
      </c>
      <c r="E512" s="35" t="s">
        <v>1053</v>
      </c>
      <c r="F512" s="35" t="str">
        <f>VLOOKUP(E512,'[1]CM Liga'!$A:$D,4,FALSE)</f>
        <v>Satnica Đakovačka</v>
      </c>
      <c r="G512" s="26">
        <v>3</v>
      </c>
      <c r="H512" s="36" t="s">
        <v>36</v>
      </c>
      <c r="I512" s="37">
        <v>340</v>
      </c>
      <c r="J512" s="38">
        <v>3.9</v>
      </c>
      <c r="K512" s="39" t="s">
        <v>1047</v>
      </c>
      <c r="L512" s="40" t="s">
        <v>1045</v>
      </c>
      <c r="M512" s="26" t="s">
        <v>16</v>
      </c>
      <c r="N512" s="26"/>
      <c r="O512" s="35" t="str">
        <f t="shared" si="7"/>
        <v>DA</v>
      </c>
    </row>
    <row r="513" spans="1:15" ht="15.75" customHeight="1">
      <c r="A513" s="34">
        <v>512</v>
      </c>
      <c r="B513" s="34">
        <f>VLOOKUP(E513,'[1]CM Liga'!$A:$B,2,FALSE)</f>
        <v>322</v>
      </c>
      <c r="C513" s="35" t="str">
        <f>VLOOKUP(E513,'[1]CM Liga'!$A:$C,3,FALSE)</f>
        <v>Đakovo</v>
      </c>
      <c r="D513" s="26" t="s">
        <v>2920</v>
      </c>
      <c r="E513" s="35" t="s">
        <v>1053</v>
      </c>
      <c r="F513" s="35" t="str">
        <f>VLOOKUP(E513,'[1]CM Liga'!$A:$D,4,FALSE)</f>
        <v>Satnica Đakovačka</v>
      </c>
      <c r="G513" s="26">
        <v>4</v>
      </c>
      <c r="H513" s="36" t="s">
        <v>36</v>
      </c>
      <c r="I513" s="37">
        <v>340</v>
      </c>
      <c r="J513" s="38">
        <v>3.8</v>
      </c>
      <c r="K513" s="39" t="s">
        <v>1048</v>
      </c>
      <c r="L513" s="40" t="s">
        <v>1045</v>
      </c>
      <c r="M513" s="26" t="s">
        <v>16</v>
      </c>
      <c r="N513" s="26"/>
      <c r="O513" s="35" t="str">
        <f t="shared" si="7"/>
        <v>DA</v>
      </c>
    </row>
    <row r="514" spans="1:15" ht="15.75" customHeight="1">
      <c r="A514" s="34">
        <v>513</v>
      </c>
      <c r="B514" s="34">
        <f>VLOOKUP(E514,'[1]CM Liga'!$A:$B,2,FALSE)</f>
        <v>322</v>
      </c>
      <c r="C514" s="35" t="str">
        <f>VLOOKUP(E514,'[1]CM Liga'!$A:$C,3,FALSE)</f>
        <v>Đakovo</v>
      </c>
      <c r="D514" s="26" t="s">
        <v>2921</v>
      </c>
      <c r="E514" s="35" t="s">
        <v>1053</v>
      </c>
      <c r="F514" s="35" t="str">
        <f>VLOOKUP(E514,'[1]CM Liga'!$A:$D,4,FALSE)</f>
        <v>Satnica Đakovačka</v>
      </c>
      <c r="G514" s="26">
        <v>5</v>
      </c>
      <c r="H514" s="36" t="s">
        <v>36</v>
      </c>
      <c r="I514" s="37">
        <v>340</v>
      </c>
      <c r="J514" s="38">
        <v>4</v>
      </c>
      <c r="K514" s="39" t="s">
        <v>1049</v>
      </c>
      <c r="L514" s="40" t="s">
        <v>1045</v>
      </c>
      <c r="M514" s="26" t="s">
        <v>16</v>
      </c>
      <c r="N514" s="26"/>
      <c r="O514" s="35" t="str">
        <f t="shared" ref="O514:O577" si="8">IF(B514&gt;218,"DA","NE")</f>
        <v>DA</v>
      </c>
    </row>
    <row r="515" spans="1:15" ht="15.75" customHeight="1">
      <c r="A515" s="34">
        <v>514</v>
      </c>
      <c r="B515" s="34">
        <f>VLOOKUP(E515,'[1]CM Liga'!$A:$B,2,FALSE)</f>
        <v>322</v>
      </c>
      <c r="C515" s="35" t="str">
        <f>VLOOKUP(E515,'[1]CM Liga'!$A:$C,3,FALSE)</f>
        <v>Đakovo</v>
      </c>
      <c r="D515" s="26" t="s">
        <v>2922</v>
      </c>
      <c r="E515" s="35" t="s">
        <v>1053</v>
      </c>
      <c r="F515" s="35" t="str">
        <f>VLOOKUP(E515,'[1]CM Liga'!$A:$D,4,FALSE)</f>
        <v>Satnica Đakovačka</v>
      </c>
      <c r="G515" s="26">
        <v>6</v>
      </c>
      <c r="H515" s="36" t="s">
        <v>36</v>
      </c>
      <c r="I515" s="37">
        <v>320</v>
      </c>
      <c r="J515" s="38">
        <v>4.0999999999999996</v>
      </c>
      <c r="K515" s="39" t="s">
        <v>1050</v>
      </c>
      <c r="L515" s="40" t="s">
        <v>1045</v>
      </c>
      <c r="M515" s="26" t="s">
        <v>16</v>
      </c>
      <c r="N515" s="26"/>
      <c r="O515" s="35" t="str">
        <f t="shared" si="8"/>
        <v>DA</v>
      </c>
    </row>
    <row r="516" spans="1:15" ht="15.75" customHeight="1">
      <c r="A516" s="34">
        <v>515</v>
      </c>
      <c r="B516" s="34">
        <f>VLOOKUP(E516,'[1]CM Liga'!$A:$B,2,FALSE)</f>
        <v>322</v>
      </c>
      <c r="C516" s="35" t="str">
        <f>VLOOKUP(E516,'[1]CM Liga'!$A:$C,3,FALSE)</f>
        <v>Đakovo</v>
      </c>
      <c r="D516" s="26" t="s">
        <v>2923</v>
      </c>
      <c r="E516" s="35" t="s">
        <v>1053</v>
      </c>
      <c r="F516" s="35" t="str">
        <f>VLOOKUP(E516,'[1]CM Liga'!$A:$D,4,FALSE)</f>
        <v>Satnica Đakovačka</v>
      </c>
      <c r="G516" s="26">
        <v>7</v>
      </c>
      <c r="H516" s="36" t="s">
        <v>36</v>
      </c>
      <c r="I516" s="37">
        <v>320</v>
      </c>
      <c r="J516" s="38">
        <v>3.8</v>
      </c>
      <c r="K516" s="39" t="s">
        <v>1051</v>
      </c>
      <c r="L516" s="40" t="s">
        <v>1045</v>
      </c>
      <c r="M516" s="26" t="s">
        <v>16</v>
      </c>
      <c r="N516" s="26"/>
      <c r="O516" s="35" t="str">
        <f t="shared" si="8"/>
        <v>DA</v>
      </c>
    </row>
    <row r="517" spans="1:15" ht="15.75" customHeight="1">
      <c r="A517" s="34">
        <v>516</v>
      </c>
      <c r="B517" s="34">
        <f>VLOOKUP(E517,'[1]CM Liga'!$A:$B,2,FALSE)</f>
        <v>322</v>
      </c>
      <c r="C517" s="35" t="str">
        <f>VLOOKUP(E517,'[1]CM Liga'!$A:$C,3,FALSE)</f>
        <v>Đakovo</v>
      </c>
      <c r="D517" s="26" t="s">
        <v>2924</v>
      </c>
      <c r="E517" s="35" t="s">
        <v>1053</v>
      </c>
      <c r="F517" s="35" t="str">
        <f>VLOOKUP(E517,'[1]CM Liga'!$A:$D,4,FALSE)</f>
        <v>Satnica Đakovačka</v>
      </c>
      <c r="G517" s="26">
        <v>8</v>
      </c>
      <c r="H517" s="36" t="s">
        <v>36</v>
      </c>
      <c r="I517" s="37">
        <v>210</v>
      </c>
      <c r="J517" s="38">
        <v>4</v>
      </c>
      <c r="K517" s="39" t="s">
        <v>1052</v>
      </c>
      <c r="L517" s="40" t="s">
        <v>1045</v>
      </c>
      <c r="M517" s="26" t="s">
        <v>16</v>
      </c>
      <c r="N517" s="26"/>
      <c r="O517" s="35" t="str">
        <f t="shared" si="8"/>
        <v>DA</v>
      </c>
    </row>
    <row r="518" spans="1:15" ht="15.75" customHeight="1">
      <c r="A518" s="34">
        <v>517</v>
      </c>
      <c r="B518" s="34">
        <f>VLOOKUP(E518,'[1]CM Liga'!$A:$B,2,FALSE)</f>
        <v>339</v>
      </c>
      <c r="C518" s="35" t="str">
        <f>VLOOKUP(E518,'[1]CM Liga'!$A:$C,3,FALSE)</f>
        <v>Vinkovci</v>
      </c>
      <c r="D518" s="26" t="s">
        <v>1054</v>
      </c>
      <c r="E518" s="35" t="s">
        <v>1063</v>
      </c>
      <c r="F518" s="35" t="str">
        <f>VLOOKUP(E518,'[1]CM Liga'!$A:$D,4,FALSE)</f>
        <v>Nuštar</v>
      </c>
      <c r="G518" s="26">
        <v>1</v>
      </c>
      <c r="H518" s="36" t="s">
        <v>36</v>
      </c>
      <c r="I518" s="37">
        <v>340</v>
      </c>
      <c r="J518" s="38">
        <v>4.55</v>
      </c>
      <c r="K518" s="39" t="s">
        <v>1055</v>
      </c>
      <c r="L518" s="40" t="s">
        <v>1056</v>
      </c>
      <c r="M518" s="26" t="s">
        <v>16</v>
      </c>
      <c r="N518" s="26"/>
      <c r="O518" s="35" t="str">
        <f t="shared" si="8"/>
        <v>DA</v>
      </c>
    </row>
    <row r="519" spans="1:15" ht="15.75" customHeight="1">
      <c r="A519" s="34">
        <v>518</v>
      </c>
      <c r="B519" s="34">
        <f>VLOOKUP(E519,'[1]CM Liga'!$A:$B,2,FALSE)</f>
        <v>339</v>
      </c>
      <c r="C519" s="35" t="str">
        <f>VLOOKUP(E519,'[1]CM Liga'!$A:$C,3,FALSE)</f>
        <v>Vinkovci</v>
      </c>
      <c r="D519" s="26" t="s">
        <v>1057</v>
      </c>
      <c r="E519" s="35" t="s">
        <v>1063</v>
      </c>
      <c r="F519" s="35" t="str">
        <f>VLOOKUP(E519,'[1]CM Liga'!$A:$D,4,FALSE)</f>
        <v>Nuštar</v>
      </c>
      <c r="G519" s="26">
        <v>2</v>
      </c>
      <c r="H519" s="36" t="s">
        <v>36</v>
      </c>
      <c r="I519" s="37">
        <v>340</v>
      </c>
      <c r="J519" s="38">
        <v>4.55</v>
      </c>
      <c r="K519" s="39" t="s">
        <v>1058</v>
      </c>
      <c r="L519" s="40" t="s">
        <v>1056</v>
      </c>
      <c r="M519" s="26" t="s">
        <v>16</v>
      </c>
      <c r="N519" s="26"/>
      <c r="O519" s="35" t="str">
        <f t="shared" si="8"/>
        <v>DA</v>
      </c>
    </row>
    <row r="520" spans="1:15" ht="15.75" customHeight="1">
      <c r="A520" s="34">
        <v>519</v>
      </c>
      <c r="B520" s="34">
        <f>VLOOKUP(E520,'[1]CM Liga'!$A:$B,2,FALSE)</f>
        <v>339</v>
      </c>
      <c r="C520" s="35" t="str">
        <f>VLOOKUP(E520,'[1]CM Liga'!$A:$C,3,FALSE)</f>
        <v>Vinkovci</v>
      </c>
      <c r="D520" s="26" t="s">
        <v>1059</v>
      </c>
      <c r="E520" s="35" t="s">
        <v>1063</v>
      </c>
      <c r="F520" s="35" t="str">
        <f>VLOOKUP(E520,'[1]CM Liga'!$A:$D,4,FALSE)</f>
        <v>Nuštar</v>
      </c>
      <c r="G520" s="26">
        <v>3</v>
      </c>
      <c r="H520" s="36" t="s">
        <v>36</v>
      </c>
      <c r="I520" s="37">
        <v>340</v>
      </c>
      <c r="J520" s="38">
        <v>4.32</v>
      </c>
      <c r="K520" s="39" t="s">
        <v>1060</v>
      </c>
      <c r="L520" s="40" t="s">
        <v>1056</v>
      </c>
      <c r="M520" s="26" t="s">
        <v>16</v>
      </c>
      <c r="N520" s="26"/>
      <c r="O520" s="35" t="str">
        <f t="shared" si="8"/>
        <v>DA</v>
      </c>
    </row>
    <row r="521" spans="1:15" ht="15.75" customHeight="1">
      <c r="A521" s="34">
        <v>520</v>
      </c>
      <c r="B521" s="34">
        <f>VLOOKUP(E521,'[1]CM Liga'!$A:$B,2,FALSE)</f>
        <v>339</v>
      </c>
      <c r="C521" s="35" t="str">
        <f>VLOOKUP(E521,'[1]CM Liga'!$A:$C,3,FALSE)</f>
        <v>Vinkovci</v>
      </c>
      <c r="D521" s="26" t="s">
        <v>1061</v>
      </c>
      <c r="E521" s="35" t="s">
        <v>1063</v>
      </c>
      <c r="F521" s="35" t="str">
        <f>VLOOKUP(E521,'[1]CM Liga'!$A:$D,4,FALSE)</f>
        <v>Nuštar</v>
      </c>
      <c r="G521" s="26">
        <v>4</v>
      </c>
      <c r="H521" s="36" t="s">
        <v>36</v>
      </c>
      <c r="I521" s="37">
        <v>340</v>
      </c>
      <c r="J521" s="38">
        <v>4.4400000000000004</v>
      </c>
      <c r="K521" s="39" t="s">
        <v>1062</v>
      </c>
      <c r="L521" s="40" t="s">
        <v>1056</v>
      </c>
      <c r="M521" s="26" t="s">
        <v>16</v>
      </c>
      <c r="N521" s="26"/>
      <c r="O521" s="35" t="str">
        <f t="shared" si="8"/>
        <v>DA</v>
      </c>
    </row>
    <row r="522" spans="1:15" ht="15.75" customHeight="1">
      <c r="A522" s="34">
        <v>521</v>
      </c>
      <c r="B522" s="34">
        <f>VLOOKUP(E522,'[1]CM Liga'!$A:$B,2,FALSE)</f>
        <v>352</v>
      </c>
      <c r="C522" s="35" t="str">
        <f>VLOOKUP(E522,'[1]CM Liga'!$A:$C,3,FALSE)</f>
        <v>Koprivnica</v>
      </c>
      <c r="D522" s="26" t="s">
        <v>1064</v>
      </c>
      <c r="E522" s="35" t="s">
        <v>1075</v>
      </c>
      <c r="F522" s="35" t="str">
        <f>VLOOKUP(E522,'[1]CM Liga'!$A:$D,4,FALSE)</f>
        <v>Koprivnica</v>
      </c>
      <c r="G522" s="26">
        <v>1</v>
      </c>
      <c r="H522" s="36" t="s">
        <v>13</v>
      </c>
      <c r="I522" s="37">
        <v>180</v>
      </c>
      <c r="J522" s="38">
        <v>8</v>
      </c>
      <c r="K522" s="39" t="s">
        <v>1065</v>
      </c>
      <c r="L522" s="40" t="s">
        <v>1066</v>
      </c>
      <c r="M522" s="26" t="s">
        <v>16</v>
      </c>
      <c r="N522" s="26"/>
      <c r="O522" s="35" t="str">
        <f t="shared" si="8"/>
        <v>DA</v>
      </c>
    </row>
    <row r="523" spans="1:15" ht="15.75" customHeight="1">
      <c r="A523" s="34">
        <v>522</v>
      </c>
      <c r="B523" s="34">
        <f>VLOOKUP(E523,'[1]CM Liga'!$A:$B,2,FALSE)</f>
        <v>352</v>
      </c>
      <c r="C523" s="35" t="str">
        <f>VLOOKUP(E523,'[1]CM Liga'!$A:$C,3,FALSE)</f>
        <v>Koprivnica</v>
      </c>
      <c r="D523" s="26" t="s">
        <v>1067</v>
      </c>
      <c r="E523" s="35" t="s">
        <v>1075</v>
      </c>
      <c r="F523" s="35" t="str">
        <f>VLOOKUP(E523,'[1]CM Liga'!$A:$D,4,FALSE)</f>
        <v>Koprivnica</v>
      </c>
      <c r="G523" s="26">
        <v>2</v>
      </c>
      <c r="H523" s="36" t="s">
        <v>13</v>
      </c>
      <c r="I523" s="37">
        <v>180</v>
      </c>
      <c r="J523" s="38">
        <v>8</v>
      </c>
      <c r="K523" s="39" t="s">
        <v>1068</v>
      </c>
      <c r="L523" s="40" t="s">
        <v>1066</v>
      </c>
      <c r="M523" s="26" t="s">
        <v>16</v>
      </c>
      <c r="N523" s="26"/>
      <c r="O523" s="35" t="str">
        <f t="shared" si="8"/>
        <v>DA</v>
      </c>
    </row>
    <row r="524" spans="1:15" ht="15.75" customHeight="1">
      <c r="A524" s="34">
        <v>523</v>
      </c>
      <c r="B524" s="34">
        <f>VLOOKUP(E524,'[1]CM Liga'!$A:$B,2,FALSE)</f>
        <v>352</v>
      </c>
      <c r="C524" s="35" t="str">
        <f>VLOOKUP(E524,'[1]CM Liga'!$A:$C,3,FALSE)</f>
        <v>Koprivnica</v>
      </c>
      <c r="D524" s="26" t="s">
        <v>1069</v>
      </c>
      <c r="E524" s="35" t="s">
        <v>1075</v>
      </c>
      <c r="F524" s="35" t="str">
        <f>VLOOKUP(E524,'[1]CM Liga'!$A:$D,4,FALSE)</f>
        <v>Koprivnica</v>
      </c>
      <c r="G524" s="26">
        <v>3</v>
      </c>
      <c r="H524" s="36" t="s">
        <v>36</v>
      </c>
      <c r="I524" s="37">
        <v>340</v>
      </c>
      <c r="J524" s="38">
        <v>12</v>
      </c>
      <c r="K524" s="39" t="s">
        <v>1070</v>
      </c>
      <c r="L524" s="40" t="s">
        <v>1066</v>
      </c>
      <c r="M524" s="26" t="s">
        <v>16</v>
      </c>
      <c r="N524" s="26"/>
      <c r="O524" s="35" t="str">
        <f t="shared" si="8"/>
        <v>DA</v>
      </c>
    </row>
    <row r="525" spans="1:15" ht="15.75" customHeight="1">
      <c r="A525" s="34">
        <v>524</v>
      </c>
      <c r="B525" s="34">
        <f>VLOOKUP(E525,'[1]CM Liga'!$A:$B,2,FALSE)</f>
        <v>352</v>
      </c>
      <c r="C525" s="35" t="str">
        <f>VLOOKUP(E525,'[1]CM Liga'!$A:$C,3,FALSE)</f>
        <v>Koprivnica</v>
      </c>
      <c r="D525" s="26" t="s">
        <v>1071</v>
      </c>
      <c r="E525" s="35" t="s">
        <v>1075</v>
      </c>
      <c r="F525" s="35" t="str">
        <f>VLOOKUP(E525,'[1]CM Liga'!$A:$D,4,FALSE)</f>
        <v>Koprivnica</v>
      </c>
      <c r="G525" s="26">
        <v>4</v>
      </c>
      <c r="H525" s="36" t="s">
        <v>36</v>
      </c>
      <c r="I525" s="37">
        <v>280</v>
      </c>
      <c r="J525" s="38">
        <v>13</v>
      </c>
      <c r="K525" s="39" t="s">
        <v>1072</v>
      </c>
      <c r="L525" s="40" t="s">
        <v>1066</v>
      </c>
      <c r="M525" s="26" t="s">
        <v>16</v>
      </c>
      <c r="N525" s="26"/>
      <c r="O525" s="35" t="str">
        <f t="shared" si="8"/>
        <v>DA</v>
      </c>
    </row>
    <row r="526" spans="1:15" ht="15.75" customHeight="1">
      <c r="A526" s="34">
        <v>525</v>
      </c>
      <c r="B526" s="34">
        <f>VLOOKUP(E526,'[1]CM Liga'!$A:$B,2,FALSE)</f>
        <v>352</v>
      </c>
      <c r="C526" s="35" t="str">
        <f>VLOOKUP(E526,'[1]CM Liga'!$A:$C,3,FALSE)</f>
        <v>Koprivnica</v>
      </c>
      <c r="D526" s="26" t="s">
        <v>1073</v>
      </c>
      <c r="E526" s="35" t="s">
        <v>1075</v>
      </c>
      <c r="F526" s="35" t="str">
        <f>VLOOKUP(E526,'[1]CM Liga'!$A:$D,4,FALSE)</f>
        <v>Koprivnica</v>
      </c>
      <c r="G526" s="26">
        <v>5</v>
      </c>
      <c r="H526" s="36" t="s">
        <v>36</v>
      </c>
      <c r="I526" s="37">
        <v>340</v>
      </c>
      <c r="J526" s="38">
        <v>13</v>
      </c>
      <c r="K526" s="39" t="s">
        <v>1074</v>
      </c>
      <c r="L526" s="40" t="s">
        <v>1066</v>
      </c>
      <c r="M526" s="26" t="s">
        <v>16</v>
      </c>
      <c r="N526" s="26"/>
      <c r="O526" s="35" t="str">
        <f t="shared" si="8"/>
        <v>DA</v>
      </c>
    </row>
    <row r="527" spans="1:15" ht="15.75" customHeight="1">
      <c r="A527" s="34">
        <v>526</v>
      </c>
      <c r="B527" s="34">
        <f>VLOOKUP(E527,'[1]CM Liga'!$A:$B,2,FALSE)</f>
        <v>222</v>
      </c>
      <c r="C527" s="35" t="str">
        <f>VLOOKUP(E527,'[1]CM Liga'!$A:$C,3,FALSE)</f>
        <v>Istra 1</v>
      </c>
      <c r="D527" s="26" t="s">
        <v>1076</v>
      </c>
      <c r="E527" s="35" t="s">
        <v>1091</v>
      </c>
      <c r="F527" s="35" t="str">
        <f>VLOOKUP(E527,'[1]CM Liga'!$A:$D,4,FALSE)</f>
        <v>Pula</v>
      </c>
      <c r="G527" s="26">
        <v>1</v>
      </c>
      <c r="H527" s="36" t="s">
        <v>36</v>
      </c>
      <c r="I527" s="37">
        <v>340</v>
      </c>
      <c r="J527" s="38">
        <v>5.8</v>
      </c>
      <c r="K527" s="39" t="s">
        <v>1077</v>
      </c>
      <c r="L527" s="40" t="s">
        <v>1078</v>
      </c>
      <c r="M527" s="26" t="s">
        <v>16</v>
      </c>
      <c r="N527" s="26"/>
      <c r="O527" s="35" t="str">
        <f t="shared" si="8"/>
        <v>DA</v>
      </c>
    </row>
    <row r="528" spans="1:15" ht="15.75" customHeight="1">
      <c r="A528" s="34">
        <v>527</v>
      </c>
      <c r="B528" s="34">
        <f>VLOOKUP(E528,'[1]CM Liga'!$A:$B,2,FALSE)</f>
        <v>222</v>
      </c>
      <c r="C528" s="35" t="str">
        <f>VLOOKUP(E528,'[1]CM Liga'!$A:$C,3,FALSE)</f>
        <v>Istra 1</v>
      </c>
      <c r="D528" s="26" t="s">
        <v>1079</v>
      </c>
      <c r="E528" s="35" t="s">
        <v>1091</v>
      </c>
      <c r="F528" s="35" t="str">
        <f>VLOOKUP(E528,'[1]CM Liga'!$A:$D,4,FALSE)</f>
        <v>Pula</v>
      </c>
      <c r="G528" s="26">
        <v>1</v>
      </c>
      <c r="H528" s="36" t="s">
        <v>36</v>
      </c>
      <c r="I528" s="37">
        <v>340</v>
      </c>
      <c r="J528" s="38">
        <v>5.8</v>
      </c>
      <c r="K528" s="39" t="s">
        <v>1080</v>
      </c>
      <c r="L528" s="40" t="s">
        <v>1078</v>
      </c>
      <c r="M528" s="26" t="s">
        <v>16</v>
      </c>
      <c r="N528" s="26"/>
      <c r="O528" s="35" t="str">
        <f t="shared" si="8"/>
        <v>DA</v>
      </c>
    </row>
    <row r="529" spans="1:15" ht="15.75" customHeight="1">
      <c r="A529" s="34">
        <v>528</v>
      </c>
      <c r="B529" s="34">
        <f>VLOOKUP(E529,'[1]CM Liga'!$A:$B,2,FALSE)</f>
        <v>222</v>
      </c>
      <c r="C529" s="35" t="str">
        <f>VLOOKUP(E529,'[1]CM Liga'!$A:$C,3,FALSE)</f>
        <v>Istra 1</v>
      </c>
      <c r="D529" s="26" t="s">
        <v>1081</v>
      </c>
      <c r="E529" s="35" t="s">
        <v>1091</v>
      </c>
      <c r="F529" s="35" t="str">
        <f>VLOOKUP(E529,'[1]CM Liga'!$A:$D,4,FALSE)</f>
        <v>Pula</v>
      </c>
      <c r="G529" s="26">
        <v>3</v>
      </c>
      <c r="H529" s="36" t="s">
        <v>36</v>
      </c>
      <c r="I529" s="37">
        <v>340</v>
      </c>
      <c r="J529" s="38">
        <v>5.9</v>
      </c>
      <c r="K529" s="39" t="s">
        <v>1082</v>
      </c>
      <c r="L529" s="40" t="s">
        <v>1078</v>
      </c>
      <c r="M529" s="26" t="s">
        <v>16</v>
      </c>
      <c r="N529" s="26"/>
      <c r="O529" s="35" t="str">
        <f t="shared" si="8"/>
        <v>DA</v>
      </c>
    </row>
    <row r="530" spans="1:15" ht="15.75" customHeight="1">
      <c r="A530" s="34">
        <v>529</v>
      </c>
      <c r="B530" s="34">
        <f>VLOOKUP(E530,'[1]CM Liga'!$A:$B,2,FALSE)</f>
        <v>222</v>
      </c>
      <c r="C530" s="35" t="str">
        <f>VLOOKUP(E530,'[1]CM Liga'!$A:$C,3,FALSE)</f>
        <v>Istra 1</v>
      </c>
      <c r="D530" s="26" t="s">
        <v>1083</v>
      </c>
      <c r="E530" s="35" t="s">
        <v>1091</v>
      </c>
      <c r="F530" s="35" t="str">
        <f>VLOOKUP(E530,'[1]CM Liga'!$A:$D,4,FALSE)</f>
        <v>Pula</v>
      </c>
      <c r="G530" s="26">
        <v>4</v>
      </c>
      <c r="H530" s="36" t="s">
        <v>36</v>
      </c>
      <c r="I530" s="37">
        <v>330</v>
      </c>
      <c r="J530" s="38">
        <v>6</v>
      </c>
      <c r="K530" s="39" t="s">
        <v>1084</v>
      </c>
      <c r="L530" s="40" t="s">
        <v>1078</v>
      </c>
      <c r="M530" s="26" t="s">
        <v>16</v>
      </c>
      <c r="N530" s="26" t="s">
        <v>1085</v>
      </c>
      <c r="O530" s="35" t="str">
        <f t="shared" si="8"/>
        <v>DA</v>
      </c>
    </row>
    <row r="531" spans="1:15" ht="15.75" customHeight="1">
      <c r="A531" s="34">
        <v>530</v>
      </c>
      <c r="B531" s="34">
        <f>VLOOKUP(E531,'[1]CM Liga'!$A:$B,2,FALSE)</f>
        <v>222</v>
      </c>
      <c r="C531" s="35" t="str">
        <f>VLOOKUP(E531,'[1]CM Liga'!$A:$C,3,FALSE)</f>
        <v>Istra 1</v>
      </c>
      <c r="D531" s="26" t="s">
        <v>1086</v>
      </c>
      <c r="E531" s="35" t="s">
        <v>1091</v>
      </c>
      <c r="F531" s="35" t="str">
        <f>VLOOKUP(E531,'[1]CM Liga'!$A:$D,4,FALSE)</f>
        <v>Pula</v>
      </c>
      <c r="G531" s="26">
        <v>5</v>
      </c>
      <c r="H531" s="36" t="s">
        <v>36</v>
      </c>
      <c r="I531" s="37">
        <v>180</v>
      </c>
      <c r="J531" s="38">
        <v>2.9</v>
      </c>
      <c r="K531" s="39" t="s">
        <v>1087</v>
      </c>
      <c r="L531" s="40" t="s">
        <v>1078</v>
      </c>
      <c r="M531" s="26" t="s">
        <v>16</v>
      </c>
      <c r="N531" s="26" t="s">
        <v>1088</v>
      </c>
      <c r="O531" s="35" t="str">
        <f t="shared" si="8"/>
        <v>DA</v>
      </c>
    </row>
    <row r="532" spans="1:15" ht="15.75" customHeight="1">
      <c r="A532" s="34">
        <v>531</v>
      </c>
      <c r="B532" s="34">
        <f>VLOOKUP(E532,'[1]CM Liga'!$A:$B,2,FALSE)</f>
        <v>222</v>
      </c>
      <c r="C532" s="35" t="str">
        <f>VLOOKUP(E532,'[1]CM Liga'!$A:$C,3,FALSE)</f>
        <v>Istra 1</v>
      </c>
      <c r="D532" s="26" t="s">
        <v>1089</v>
      </c>
      <c r="E532" s="35" t="s">
        <v>1091</v>
      </c>
      <c r="F532" s="35" t="str">
        <f>VLOOKUP(E532,'[1]CM Liga'!$A:$D,4,FALSE)</f>
        <v>Pula</v>
      </c>
      <c r="G532" s="26">
        <v>6</v>
      </c>
      <c r="H532" s="36" t="s">
        <v>36</v>
      </c>
      <c r="I532" s="37">
        <v>180</v>
      </c>
      <c r="J532" s="38">
        <v>3</v>
      </c>
      <c r="K532" s="39" t="s">
        <v>1090</v>
      </c>
      <c r="L532" s="40" t="s">
        <v>1078</v>
      </c>
      <c r="M532" s="26" t="s">
        <v>16</v>
      </c>
      <c r="N532" s="26" t="s">
        <v>1088</v>
      </c>
      <c r="O532" s="35" t="str">
        <f t="shared" si="8"/>
        <v>DA</v>
      </c>
    </row>
    <row r="533" spans="1:15" ht="15.75" customHeight="1">
      <c r="A533" s="34">
        <v>532</v>
      </c>
      <c r="B533" s="34">
        <f>VLOOKUP(E533,'[1]CM Liga'!$A:$B,2,FALSE)</f>
        <v>348</v>
      </c>
      <c r="C533" s="35" t="str">
        <f>VLOOKUP(E533,'[1]CM Liga'!$A:$C,3,FALSE)</f>
        <v>Karlovac</v>
      </c>
      <c r="D533" s="26" t="s">
        <v>2925</v>
      </c>
      <c r="E533" s="35" t="s">
        <v>1095</v>
      </c>
      <c r="F533" s="35" t="str">
        <f>VLOOKUP(E533,'[1]CM Liga'!$A:$D,4,FALSE)</f>
        <v>Vojnić</v>
      </c>
      <c r="G533" s="26">
        <v>1</v>
      </c>
      <c r="H533" s="36" t="s">
        <v>13</v>
      </c>
      <c r="I533" s="37">
        <v>190</v>
      </c>
      <c r="J533" s="38">
        <v>7.8</v>
      </c>
      <c r="K533" s="39"/>
      <c r="L533" s="40" t="s">
        <v>1092</v>
      </c>
      <c r="M533" s="26" t="s">
        <v>16</v>
      </c>
      <c r="N533" s="26"/>
      <c r="O533" s="35" t="str">
        <f t="shared" si="8"/>
        <v>DA</v>
      </c>
    </row>
    <row r="534" spans="1:15" ht="15.75" customHeight="1">
      <c r="A534" s="34">
        <v>533</v>
      </c>
      <c r="B534" s="34">
        <f>VLOOKUP(E534,'[1]CM Liga'!$A:$B,2,FALSE)</f>
        <v>348</v>
      </c>
      <c r="C534" s="35" t="str">
        <f>VLOOKUP(E534,'[1]CM Liga'!$A:$C,3,FALSE)</f>
        <v>Karlovac</v>
      </c>
      <c r="D534" s="26" t="s">
        <v>2926</v>
      </c>
      <c r="E534" s="35" t="s">
        <v>1095</v>
      </c>
      <c r="F534" s="35" t="str">
        <f>VLOOKUP(E534,'[1]CM Liga'!$A:$D,4,FALSE)</f>
        <v>Vojnić</v>
      </c>
      <c r="G534" s="26">
        <v>2</v>
      </c>
      <c r="H534" s="36" t="s">
        <v>13</v>
      </c>
      <c r="I534" s="37">
        <v>190</v>
      </c>
      <c r="J534" s="38">
        <v>7.5</v>
      </c>
      <c r="K534" s="39"/>
      <c r="L534" s="40" t="s">
        <v>1092</v>
      </c>
      <c r="M534" s="26" t="s">
        <v>16</v>
      </c>
      <c r="N534" s="26"/>
      <c r="O534" s="35" t="str">
        <f t="shared" si="8"/>
        <v>DA</v>
      </c>
    </row>
    <row r="535" spans="1:15" ht="15.75" customHeight="1">
      <c r="A535" s="34">
        <v>534</v>
      </c>
      <c r="B535" s="34">
        <f>VLOOKUP(E535,'[1]CM Liga'!$A:$B,2,FALSE)</f>
        <v>348</v>
      </c>
      <c r="C535" s="35" t="str">
        <f>VLOOKUP(E535,'[1]CM Liga'!$A:$C,3,FALSE)</f>
        <v>Karlovac</v>
      </c>
      <c r="D535" s="26" t="s">
        <v>2927</v>
      </c>
      <c r="E535" s="35" t="s">
        <v>1095</v>
      </c>
      <c r="F535" s="35" t="str">
        <f>VLOOKUP(E535,'[1]CM Liga'!$A:$D,4,FALSE)</f>
        <v>Vojnić</v>
      </c>
      <c r="G535" s="26">
        <v>3</v>
      </c>
      <c r="H535" s="36" t="s">
        <v>13</v>
      </c>
      <c r="I535" s="37">
        <v>190</v>
      </c>
      <c r="J535" s="38">
        <v>7.1</v>
      </c>
      <c r="K535" s="39"/>
      <c r="L535" s="40" t="s">
        <v>1092</v>
      </c>
      <c r="M535" s="26" t="s">
        <v>16</v>
      </c>
      <c r="N535" s="26"/>
      <c r="O535" s="35" t="str">
        <f t="shared" si="8"/>
        <v>DA</v>
      </c>
    </row>
    <row r="536" spans="1:15" ht="15.75" customHeight="1">
      <c r="A536" s="34">
        <v>535</v>
      </c>
      <c r="B536" s="34">
        <f>VLOOKUP(E536,'[1]CM Liga'!$A:$B,2,FALSE)</f>
        <v>348</v>
      </c>
      <c r="C536" s="35" t="str">
        <f>VLOOKUP(E536,'[1]CM Liga'!$A:$C,3,FALSE)</f>
        <v>Karlovac</v>
      </c>
      <c r="D536" s="26" t="s">
        <v>2928</v>
      </c>
      <c r="E536" s="35" t="s">
        <v>1095</v>
      </c>
      <c r="F536" s="35" t="str">
        <f>VLOOKUP(E536,'[1]CM Liga'!$A:$D,4,FALSE)</f>
        <v>Vojnić</v>
      </c>
      <c r="G536" s="26">
        <v>4</v>
      </c>
      <c r="H536" s="36" t="s">
        <v>13</v>
      </c>
      <c r="I536" s="37">
        <v>190</v>
      </c>
      <c r="J536" s="38">
        <v>7.5</v>
      </c>
      <c r="K536" s="39"/>
      <c r="L536" s="40" t="s">
        <v>1092</v>
      </c>
      <c r="M536" s="26" t="s">
        <v>16</v>
      </c>
      <c r="N536" s="26"/>
      <c r="O536" s="35" t="str">
        <f t="shared" si="8"/>
        <v>DA</v>
      </c>
    </row>
    <row r="537" spans="1:15" ht="15.75" customHeight="1">
      <c r="A537" s="34">
        <v>536</v>
      </c>
      <c r="B537" s="34">
        <f>VLOOKUP(E537,'[1]CM Liga'!$A:$B,2,FALSE)</f>
        <v>348</v>
      </c>
      <c r="C537" s="35" t="str">
        <f>VLOOKUP(E537,'[1]CM Liga'!$A:$C,3,FALSE)</f>
        <v>Karlovac</v>
      </c>
      <c r="D537" s="26" t="s">
        <v>2929</v>
      </c>
      <c r="E537" s="35" t="s">
        <v>1095</v>
      </c>
      <c r="F537" s="35" t="str">
        <f>VLOOKUP(E537,'[1]CM Liga'!$A:$D,4,FALSE)</f>
        <v>Vojnić</v>
      </c>
      <c r="G537" s="26">
        <v>5</v>
      </c>
      <c r="H537" s="36" t="s">
        <v>13</v>
      </c>
      <c r="I537" s="37">
        <v>190</v>
      </c>
      <c r="J537" s="38">
        <v>7.6</v>
      </c>
      <c r="K537" s="39"/>
      <c r="L537" s="40" t="s">
        <v>1092</v>
      </c>
      <c r="M537" s="26" t="s">
        <v>16</v>
      </c>
      <c r="N537" s="26"/>
      <c r="O537" s="35" t="str">
        <f t="shared" si="8"/>
        <v>DA</v>
      </c>
    </row>
    <row r="538" spans="1:15" ht="15.75" customHeight="1">
      <c r="A538" s="34">
        <v>537</v>
      </c>
      <c r="B538" s="34">
        <f>VLOOKUP(E538,'[1]CM Liga'!$A:$B,2,FALSE)</f>
        <v>348</v>
      </c>
      <c r="C538" s="35" t="str">
        <f>VLOOKUP(E538,'[1]CM Liga'!$A:$C,3,FALSE)</f>
        <v>Karlovac</v>
      </c>
      <c r="D538" s="26" t="s">
        <v>2930</v>
      </c>
      <c r="E538" s="35" t="s">
        <v>1095</v>
      </c>
      <c r="F538" s="35" t="str">
        <f>VLOOKUP(E538,'[1]CM Liga'!$A:$D,4,FALSE)</f>
        <v>Vojnić</v>
      </c>
      <c r="G538" s="26">
        <v>6</v>
      </c>
      <c r="H538" s="36" t="s">
        <v>13</v>
      </c>
      <c r="I538" s="37">
        <v>190</v>
      </c>
      <c r="J538" s="38">
        <v>8</v>
      </c>
      <c r="K538" s="39"/>
      <c r="L538" s="40" t="s">
        <v>1092</v>
      </c>
      <c r="M538" s="26" t="s">
        <v>16</v>
      </c>
      <c r="N538" s="26"/>
      <c r="O538" s="35" t="str">
        <f t="shared" si="8"/>
        <v>DA</v>
      </c>
    </row>
    <row r="539" spans="1:15" ht="15.75" customHeight="1">
      <c r="A539" s="34">
        <v>538</v>
      </c>
      <c r="B539" s="34">
        <f>VLOOKUP(E539,'[1]CM Liga'!$A:$B,2,FALSE)</f>
        <v>348</v>
      </c>
      <c r="C539" s="35" t="str">
        <f>VLOOKUP(E539,'[1]CM Liga'!$A:$C,3,FALSE)</f>
        <v>Karlovac</v>
      </c>
      <c r="D539" s="26" t="s">
        <v>1093</v>
      </c>
      <c r="E539" s="35" t="s">
        <v>1095</v>
      </c>
      <c r="F539" s="35" t="str">
        <f>VLOOKUP(E539,'[1]CM Liga'!$A:$D,4,FALSE)</f>
        <v>Vojnić</v>
      </c>
      <c r="G539" s="26">
        <v>7</v>
      </c>
      <c r="H539" s="36" t="s">
        <v>13</v>
      </c>
      <c r="I539" s="37">
        <v>190</v>
      </c>
      <c r="J539" s="38">
        <v>7.2</v>
      </c>
      <c r="K539" s="39"/>
      <c r="L539" s="40" t="s">
        <v>1092</v>
      </c>
      <c r="M539" s="26" t="s">
        <v>16</v>
      </c>
      <c r="N539" s="26"/>
      <c r="O539" s="35" t="str">
        <f t="shared" si="8"/>
        <v>DA</v>
      </c>
    </row>
    <row r="540" spans="1:15" ht="15.75" customHeight="1">
      <c r="A540" s="34">
        <v>539</v>
      </c>
      <c r="B540" s="34">
        <f>VLOOKUP(E540,'[1]CM Liga'!$A:$B,2,FALSE)</f>
        <v>348</v>
      </c>
      <c r="C540" s="35" t="str">
        <f>VLOOKUP(E540,'[1]CM Liga'!$A:$C,3,FALSE)</f>
        <v>Karlovac</v>
      </c>
      <c r="D540" s="26" t="s">
        <v>2925</v>
      </c>
      <c r="E540" s="35" t="s">
        <v>1095</v>
      </c>
      <c r="F540" s="35" t="str">
        <f>VLOOKUP(E540,'[1]CM Liga'!$A:$D,4,FALSE)</f>
        <v>Vojnić</v>
      </c>
      <c r="G540" s="26">
        <v>8</v>
      </c>
      <c r="H540" s="36" t="s">
        <v>13</v>
      </c>
      <c r="I540" s="37">
        <v>0</v>
      </c>
      <c r="J540" s="38">
        <v>100</v>
      </c>
      <c r="K540" s="39"/>
      <c r="L540" s="40" t="s">
        <v>1092</v>
      </c>
      <c r="M540" s="26" t="s">
        <v>16</v>
      </c>
      <c r="N540" s="26" t="s">
        <v>1094</v>
      </c>
      <c r="O540" s="35" t="str">
        <f t="shared" si="8"/>
        <v>DA</v>
      </c>
    </row>
    <row r="541" spans="1:15" ht="15.75" customHeight="1">
      <c r="A541" s="34">
        <v>540</v>
      </c>
      <c r="B541" s="34">
        <f>VLOOKUP(E541,'[1]CM Liga'!$A:$B,2,FALSE)</f>
        <v>229</v>
      </c>
      <c r="C541" s="35" t="str">
        <f>VLOOKUP(E541,'[1]CM Liga'!$A:$C,3,FALSE)</f>
        <v>Bjelovar</v>
      </c>
      <c r="D541" s="26" t="s">
        <v>1096</v>
      </c>
      <c r="E541" s="35" t="s">
        <v>1103</v>
      </c>
      <c r="F541" s="35" t="str">
        <f>VLOOKUP(E541,'[1]CM Liga'!$A:$D,4,FALSE)</f>
        <v>Virje</v>
      </c>
      <c r="G541" s="26">
        <v>1</v>
      </c>
      <c r="H541" s="36" t="s">
        <v>36</v>
      </c>
      <c r="I541" s="37">
        <v>330</v>
      </c>
      <c r="J541" s="38">
        <v>7</v>
      </c>
      <c r="K541" s="39" t="s">
        <v>1097</v>
      </c>
      <c r="L541" s="40" t="s">
        <v>1098</v>
      </c>
      <c r="M541" s="26" t="s">
        <v>16</v>
      </c>
      <c r="N541" s="26"/>
      <c r="O541" s="35" t="str">
        <f t="shared" si="8"/>
        <v>DA</v>
      </c>
    </row>
    <row r="542" spans="1:15" ht="15.75" customHeight="1">
      <c r="A542" s="34">
        <v>541</v>
      </c>
      <c r="B542" s="34">
        <f>VLOOKUP(E542,'[1]CM Liga'!$A:$B,2,FALSE)</f>
        <v>229</v>
      </c>
      <c r="C542" s="35" t="str">
        <f>VLOOKUP(E542,'[1]CM Liga'!$A:$C,3,FALSE)</f>
        <v>Bjelovar</v>
      </c>
      <c r="D542" s="26" t="s">
        <v>1099</v>
      </c>
      <c r="E542" s="35" t="s">
        <v>1103</v>
      </c>
      <c r="F542" s="35" t="str">
        <f>VLOOKUP(E542,'[1]CM Liga'!$A:$D,4,FALSE)</f>
        <v>Virje</v>
      </c>
      <c r="G542" s="26">
        <v>2</v>
      </c>
      <c r="H542" s="36" t="s">
        <v>36</v>
      </c>
      <c r="I542" s="37">
        <v>330</v>
      </c>
      <c r="J542" s="38">
        <v>7</v>
      </c>
      <c r="K542" s="39" t="s">
        <v>1100</v>
      </c>
      <c r="L542" s="40" t="s">
        <v>1098</v>
      </c>
      <c r="M542" s="26" t="s">
        <v>16</v>
      </c>
      <c r="N542" s="26"/>
      <c r="O542" s="35" t="str">
        <f t="shared" si="8"/>
        <v>DA</v>
      </c>
    </row>
    <row r="543" spans="1:15" ht="15.75" customHeight="1">
      <c r="A543" s="34">
        <v>542</v>
      </c>
      <c r="B543" s="34">
        <f>VLOOKUP(E543,'[1]CM Liga'!$A:$B,2,FALSE)</f>
        <v>229</v>
      </c>
      <c r="C543" s="35" t="str">
        <f>VLOOKUP(E543,'[1]CM Liga'!$A:$C,3,FALSE)</f>
        <v>Bjelovar</v>
      </c>
      <c r="D543" s="26" t="s">
        <v>1101</v>
      </c>
      <c r="E543" s="35" t="s">
        <v>1103</v>
      </c>
      <c r="F543" s="35" t="str">
        <f>VLOOKUP(E543,'[1]CM Liga'!$A:$D,4,FALSE)</f>
        <v>Virje</v>
      </c>
      <c r="G543" s="26">
        <v>3</v>
      </c>
      <c r="H543" s="36" t="s">
        <v>36</v>
      </c>
      <c r="I543" s="37">
        <v>330</v>
      </c>
      <c r="J543" s="38">
        <v>7</v>
      </c>
      <c r="K543" s="39" t="s">
        <v>1102</v>
      </c>
      <c r="L543" s="40" t="s">
        <v>1098</v>
      </c>
      <c r="M543" s="26" t="s">
        <v>16</v>
      </c>
      <c r="N543" s="26"/>
      <c r="O543" s="35" t="str">
        <f t="shared" si="8"/>
        <v>DA</v>
      </c>
    </row>
    <row r="544" spans="1:15" ht="15.75" customHeight="1">
      <c r="A544" s="34">
        <v>543</v>
      </c>
      <c r="B544" s="34">
        <f>VLOOKUP(E544,'[1]CM Liga'!$A:$B,2,FALSE)</f>
        <v>118</v>
      </c>
      <c r="C544" s="35" t="str">
        <f>VLOOKUP(E544,'[1]CM Liga'!$A:$C,3,FALSE)</f>
        <v>Vukovar</v>
      </c>
      <c r="D544" s="26" t="s">
        <v>1104</v>
      </c>
      <c r="E544" s="35" t="s">
        <v>1112</v>
      </c>
      <c r="F544" s="35" t="str">
        <f>VLOOKUP(E544,'[1]CM Liga'!$A:$D,4,FALSE)</f>
        <v>Vukovar</v>
      </c>
      <c r="G544" s="26">
        <v>1</v>
      </c>
      <c r="H544" s="36" t="s">
        <v>36</v>
      </c>
      <c r="I544" s="37">
        <v>330</v>
      </c>
      <c r="J544" s="38">
        <v>14</v>
      </c>
      <c r="K544" s="39" t="s">
        <v>1105</v>
      </c>
      <c r="L544" s="40" t="s">
        <v>1106</v>
      </c>
      <c r="M544" s="26" t="s">
        <v>16</v>
      </c>
      <c r="N544" s="26"/>
      <c r="O544" s="35" t="str">
        <f t="shared" si="8"/>
        <v>NE</v>
      </c>
    </row>
    <row r="545" spans="1:15" ht="15.75" customHeight="1">
      <c r="A545" s="34">
        <v>544</v>
      </c>
      <c r="B545" s="34">
        <f>VLOOKUP(E545,'[1]CM Liga'!$A:$B,2,FALSE)</f>
        <v>118</v>
      </c>
      <c r="C545" s="35" t="str">
        <f>VLOOKUP(E545,'[1]CM Liga'!$A:$C,3,FALSE)</f>
        <v>Vukovar</v>
      </c>
      <c r="D545" s="26" t="s">
        <v>1107</v>
      </c>
      <c r="E545" s="35" t="s">
        <v>1112</v>
      </c>
      <c r="F545" s="35" t="str">
        <f>VLOOKUP(E545,'[1]CM Liga'!$A:$D,4,FALSE)</f>
        <v>Vukovar</v>
      </c>
      <c r="G545" s="26">
        <v>2</v>
      </c>
      <c r="H545" s="36" t="s">
        <v>36</v>
      </c>
      <c r="I545" s="37">
        <v>320</v>
      </c>
      <c r="J545" s="38">
        <v>14</v>
      </c>
      <c r="K545" s="39" t="s">
        <v>1108</v>
      </c>
      <c r="L545" s="40" t="s">
        <v>1106</v>
      </c>
      <c r="M545" s="26" t="s">
        <v>16</v>
      </c>
      <c r="N545" s="26"/>
      <c r="O545" s="35" t="str">
        <f t="shared" si="8"/>
        <v>NE</v>
      </c>
    </row>
    <row r="546" spans="1:15" ht="15.75" customHeight="1">
      <c r="A546" s="34">
        <v>545</v>
      </c>
      <c r="B546" s="34">
        <f>VLOOKUP(E546,'[1]CM Liga'!$A:$B,2,FALSE)</f>
        <v>118</v>
      </c>
      <c r="C546" s="35" t="str">
        <f>VLOOKUP(E546,'[1]CM Liga'!$A:$C,3,FALSE)</f>
        <v>Vukovar</v>
      </c>
      <c r="D546" s="26" t="s">
        <v>2957</v>
      </c>
      <c r="E546" s="35" t="s">
        <v>1112</v>
      </c>
      <c r="F546" s="35" t="str">
        <f>VLOOKUP(E546,'[1]CM Liga'!$A:$D,4,FALSE)</f>
        <v>Vukovar</v>
      </c>
      <c r="G546" s="26">
        <v>3</v>
      </c>
      <c r="H546" s="36" t="s">
        <v>36</v>
      </c>
      <c r="I546" s="37">
        <v>320</v>
      </c>
      <c r="J546" s="38">
        <v>15</v>
      </c>
      <c r="K546" s="39" t="s">
        <v>1109</v>
      </c>
      <c r="L546" s="40" t="s">
        <v>1106</v>
      </c>
      <c r="M546" s="26" t="s">
        <v>16</v>
      </c>
      <c r="N546" s="26"/>
      <c r="O546" s="35" t="str">
        <f t="shared" si="8"/>
        <v>NE</v>
      </c>
    </row>
    <row r="547" spans="1:15" ht="15.75" customHeight="1">
      <c r="A547" s="34">
        <v>546</v>
      </c>
      <c r="B547" s="34">
        <f>VLOOKUP(E547,'[1]CM Liga'!$A:$B,2,FALSE)</f>
        <v>118</v>
      </c>
      <c r="C547" s="35" t="str">
        <f>VLOOKUP(E547,'[1]CM Liga'!$A:$C,3,FALSE)</f>
        <v>Vukovar</v>
      </c>
      <c r="D547" s="26" t="s">
        <v>1110</v>
      </c>
      <c r="E547" s="35" t="s">
        <v>1112</v>
      </c>
      <c r="F547" s="35" t="str">
        <f>VLOOKUP(E547,'[1]CM Liga'!$A:$D,4,FALSE)</f>
        <v>Vukovar</v>
      </c>
      <c r="G547" s="26">
        <v>4</v>
      </c>
      <c r="H547" s="36" t="s">
        <v>13</v>
      </c>
      <c r="I547" s="37">
        <v>190</v>
      </c>
      <c r="J547" s="38">
        <v>5</v>
      </c>
      <c r="K547" s="39" t="s">
        <v>1111</v>
      </c>
      <c r="L547" s="40" t="s">
        <v>1106</v>
      </c>
      <c r="M547" s="26" t="s">
        <v>16</v>
      </c>
      <c r="N547" s="26"/>
      <c r="O547" s="35" t="str">
        <f t="shared" si="8"/>
        <v>NE</v>
      </c>
    </row>
    <row r="548" spans="1:15" ht="15.75" customHeight="1">
      <c r="A548" s="34">
        <v>547</v>
      </c>
      <c r="B548" s="34">
        <f>VLOOKUP(E548,'[1]CM Liga'!$A:$B,2,FALSE)</f>
        <v>257</v>
      </c>
      <c r="C548" s="35" t="str">
        <f>VLOOKUP(E548,'[1]CM Liga'!$A:$C,3,FALSE)</f>
        <v>Zagorje 2</v>
      </c>
      <c r="D548" s="26" t="s">
        <v>1113</v>
      </c>
      <c r="E548" s="35" t="s">
        <v>1144</v>
      </c>
      <c r="F548" s="35" t="str">
        <f>VLOOKUP(E548,'[1]CM Liga'!$A:$D,4,FALSE)</f>
        <v>Krapina</v>
      </c>
      <c r="G548" s="26">
        <v>1</v>
      </c>
      <c r="H548" s="36" t="s">
        <v>13</v>
      </c>
      <c r="I548" s="37">
        <v>180</v>
      </c>
      <c r="J548" s="38">
        <v>4</v>
      </c>
      <c r="K548" s="39" t="s">
        <v>1114</v>
      </c>
      <c r="L548" s="40" t="s">
        <v>1115</v>
      </c>
      <c r="M548" s="26" t="s">
        <v>16</v>
      </c>
      <c r="N548" s="26"/>
      <c r="O548" s="35" t="str">
        <f t="shared" si="8"/>
        <v>DA</v>
      </c>
    </row>
    <row r="549" spans="1:15" ht="15.75" customHeight="1">
      <c r="A549" s="34">
        <v>548</v>
      </c>
      <c r="B549" s="34">
        <f>VLOOKUP(E549,'[1]CM Liga'!$A:$B,2,FALSE)</f>
        <v>257</v>
      </c>
      <c r="C549" s="35" t="str">
        <f>VLOOKUP(E549,'[1]CM Liga'!$A:$C,3,FALSE)</f>
        <v>Zagorje 2</v>
      </c>
      <c r="D549" s="26" t="s">
        <v>1116</v>
      </c>
      <c r="E549" s="35" t="s">
        <v>1144</v>
      </c>
      <c r="F549" s="35" t="str">
        <f>VLOOKUP(E549,'[1]CM Liga'!$A:$D,4,FALSE)</f>
        <v>Krapina</v>
      </c>
      <c r="G549" s="26">
        <v>2</v>
      </c>
      <c r="H549" s="36" t="s">
        <v>13</v>
      </c>
      <c r="I549" s="37">
        <v>120</v>
      </c>
      <c r="J549" s="38">
        <v>4.8</v>
      </c>
      <c r="K549" s="39" t="s">
        <v>1117</v>
      </c>
      <c r="L549" s="40" t="s">
        <v>1115</v>
      </c>
      <c r="M549" s="26" t="s">
        <v>16</v>
      </c>
      <c r="N549" s="26"/>
      <c r="O549" s="35" t="str">
        <f t="shared" si="8"/>
        <v>DA</v>
      </c>
    </row>
    <row r="550" spans="1:15" ht="15.75" customHeight="1">
      <c r="A550" s="34">
        <v>549</v>
      </c>
      <c r="B550" s="34">
        <f>VLOOKUP(E550,'[1]CM Liga'!$A:$B,2,FALSE)</f>
        <v>257</v>
      </c>
      <c r="C550" s="35" t="str">
        <f>VLOOKUP(E550,'[1]CM Liga'!$A:$C,3,FALSE)</f>
        <v>Zagorje 2</v>
      </c>
      <c r="D550" s="26" t="s">
        <v>1118</v>
      </c>
      <c r="E550" s="35" t="s">
        <v>1144</v>
      </c>
      <c r="F550" s="35" t="str">
        <f>VLOOKUP(E550,'[1]CM Liga'!$A:$D,4,FALSE)</f>
        <v>Krapina</v>
      </c>
      <c r="G550" s="26">
        <v>3</v>
      </c>
      <c r="H550" s="36" t="s">
        <v>13</v>
      </c>
      <c r="I550" s="37">
        <v>100</v>
      </c>
      <c r="J550" s="38">
        <v>5.0999999999999996</v>
      </c>
      <c r="K550" s="39" t="s">
        <v>1119</v>
      </c>
      <c r="L550" s="40" t="s">
        <v>1115</v>
      </c>
      <c r="M550" s="26" t="s">
        <v>16</v>
      </c>
      <c r="N550" s="26"/>
      <c r="O550" s="35" t="str">
        <f t="shared" si="8"/>
        <v>DA</v>
      </c>
    </row>
    <row r="551" spans="1:15" ht="15.75" customHeight="1">
      <c r="A551" s="34">
        <v>550</v>
      </c>
      <c r="B551" s="34">
        <f>VLOOKUP(E551,'[1]CM Liga'!$A:$B,2,FALSE)</f>
        <v>257</v>
      </c>
      <c r="C551" s="35" t="str">
        <f>VLOOKUP(E551,'[1]CM Liga'!$A:$C,3,FALSE)</f>
        <v>Zagorje 2</v>
      </c>
      <c r="D551" s="26" t="s">
        <v>1120</v>
      </c>
      <c r="E551" s="35" t="s">
        <v>1144</v>
      </c>
      <c r="F551" s="35" t="str">
        <f>VLOOKUP(E551,'[1]CM Liga'!$A:$D,4,FALSE)</f>
        <v>Krapina</v>
      </c>
      <c r="G551" s="26">
        <v>4</v>
      </c>
      <c r="H551" s="36" t="s">
        <v>13</v>
      </c>
      <c r="I551" s="37">
        <v>130</v>
      </c>
      <c r="J551" s="38">
        <v>8.1999999999999993</v>
      </c>
      <c r="K551" s="39" t="s">
        <v>1121</v>
      </c>
      <c r="L551" s="40" t="s">
        <v>1115</v>
      </c>
      <c r="M551" s="26" t="s">
        <v>16</v>
      </c>
      <c r="N551" s="26"/>
      <c r="O551" s="35" t="str">
        <f t="shared" si="8"/>
        <v>DA</v>
      </c>
    </row>
    <row r="552" spans="1:15" ht="15.75" customHeight="1">
      <c r="A552" s="34">
        <v>551</v>
      </c>
      <c r="B552" s="34">
        <f>VLOOKUP(E552,'[1]CM Liga'!$A:$B,2,FALSE)</f>
        <v>257</v>
      </c>
      <c r="C552" s="35" t="str">
        <f>VLOOKUP(E552,'[1]CM Liga'!$A:$C,3,FALSE)</f>
        <v>Zagorje 2</v>
      </c>
      <c r="D552" s="26" t="s">
        <v>1122</v>
      </c>
      <c r="E552" s="35" t="s">
        <v>1144</v>
      </c>
      <c r="F552" s="35" t="str">
        <f>VLOOKUP(E552,'[1]CM Liga'!$A:$D,4,FALSE)</f>
        <v>Krapina</v>
      </c>
      <c r="G552" s="26">
        <v>5</v>
      </c>
      <c r="H552" s="36" t="s">
        <v>13</v>
      </c>
      <c r="I552" s="37">
        <v>40</v>
      </c>
      <c r="J552" s="38">
        <v>4</v>
      </c>
      <c r="K552" s="39" t="s">
        <v>1123</v>
      </c>
      <c r="L552" s="40" t="s">
        <v>1115</v>
      </c>
      <c r="M552" s="26" t="s">
        <v>16</v>
      </c>
      <c r="N552" s="26"/>
      <c r="O552" s="35" t="str">
        <f t="shared" si="8"/>
        <v>DA</v>
      </c>
    </row>
    <row r="553" spans="1:15" ht="15.75" customHeight="1">
      <c r="A553" s="34">
        <v>552</v>
      </c>
      <c r="B553" s="34">
        <f>VLOOKUP(E553,'[1]CM Liga'!$A:$B,2,FALSE)</f>
        <v>257</v>
      </c>
      <c r="C553" s="35" t="str">
        <f>VLOOKUP(E553,'[1]CM Liga'!$A:$C,3,FALSE)</f>
        <v>Zagorje 2</v>
      </c>
      <c r="D553" s="26" t="s">
        <v>1124</v>
      </c>
      <c r="E553" s="35" t="s">
        <v>1144</v>
      </c>
      <c r="F553" s="35" t="str">
        <f>VLOOKUP(E553,'[1]CM Liga'!$A:$D,4,FALSE)</f>
        <v>Krapina</v>
      </c>
      <c r="G553" s="26">
        <v>6</v>
      </c>
      <c r="H553" s="36" t="s">
        <v>13</v>
      </c>
      <c r="I553" s="37">
        <v>40</v>
      </c>
      <c r="J553" s="38">
        <v>4.7</v>
      </c>
      <c r="K553" s="39" t="s">
        <v>1125</v>
      </c>
      <c r="L553" s="40" t="s">
        <v>1115</v>
      </c>
      <c r="M553" s="26" t="s">
        <v>16</v>
      </c>
      <c r="N553" s="26"/>
      <c r="O553" s="35" t="str">
        <f t="shared" si="8"/>
        <v>DA</v>
      </c>
    </row>
    <row r="554" spans="1:15" ht="15.75" customHeight="1">
      <c r="A554" s="34">
        <v>553</v>
      </c>
      <c r="B554" s="34">
        <f>VLOOKUP(E554,'[1]CM Liga'!$A:$B,2,FALSE)</f>
        <v>257</v>
      </c>
      <c r="C554" s="35" t="str">
        <f>VLOOKUP(E554,'[1]CM Liga'!$A:$C,3,FALSE)</f>
        <v>Zagorje 2</v>
      </c>
      <c r="D554" s="26" t="s">
        <v>1126</v>
      </c>
      <c r="E554" s="35" t="s">
        <v>1144</v>
      </c>
      <c r="F554" s="35" t="str">
        <f>VLOOKUP(E554,'[1]CM Liga'!$A:$D,4,FALSE)</f>
        <v>Krapina</v>
      </c>
      <c r="G554" s="26">
        <v>7</v>
      </c>
      <c r="H554" s="36" t="s">
        <v>13</v>
      </c>
      <c r="I554" s="37">
        <v>190</v>
      </c>
      <c r="J554" s="38">
        <v>8.8000000000000007</v>
      </c>
      <c r="K554" s="39" t="s">
        <v>1127</v>
      </c>
      <c r="L554" s="40" t="s">
        <v>1115</v>
      </c>
      <c r="M554" s="26" t="s">
        <v>16</v>
      </c>
      <c r="N554" s="26"/>
      <c r="O554" s="35" t="str">
        <f t="shared" si="8"/>
        <v>DA</v>
      </c>
    </row>
    <row r="555" spans="1:15" ht="15.75" customHeight="1">
      <c r="A555" s="34">
        <v>554</v>
      </c>
      <c r="B555" s="34">
        <f>VLOOKUP(E555,'[1]CM Liga'!$A:$B,2,FALSE)</f>
        <v>257</v>
      </c>
      <c r="C555" s="35" t="str">
        <f>VLOOKUP(E555,'[1]CM Liga'!$A:$C,3,FALSE)</f>
        <v>Zagorje 2</v>
      </c>
      <c r="D555" s="26" t="s">
        <v>1128</v>
      </c>
      <c r="E555" s="35" t="s">
        <v>1144</v>
      </c>
      <c r="F555" s="35" t="str">
        <f>VLOOKUP(E555,'[1]CM Liga'!$A:$D,4,FALSE)</f>
        <v>Krapina</v>
      </c>
      <c r="G555" s="26">
        <v>8</v>
      </c>
      <c r="H555" s="36" t="s">
        <v>13</v>
      </c>
      <c r="I555" s="37">
        <v>50</v>
      </c>
      <c r="J555" s="38">
        <v>5.9</v>
      </c>
      <c r="K555" s="39" t="s">
        <v>1129</v>
      </c>
      <c r="L555" s="40" t="s">
        <v>1115</v>
      </c>
      <c r="M555" s="26" t="s">
        <v>16</v>
      </c>
      <c r="N555" s="26"/>
      <c r="O555" s="35" t="str">
        <f t="shared" si="8"/>
        <v>DA</v>
      </c>
    </row>
    <row r="556" spans="1:15" ht="15.75" customHeight="1">
      <c r="A556" s="34">
        <v>555</v>
      </c>
      <c r="B556" s="34">
        <f>VLOOKUP(E556,'[1]CM Liga'!$A:$B,2,FALSE)</f>
        <v>257</v>
      </c>
      <c r="C556" s="35" t="str">
        <f>VLOOKUP(E556,'[1]CM Liga'!$A:$C,3,FALSE)</f>
        <v>Zagorje 2</v>
      </c>
      <c r="D556" s="26" t="s">
        <v>1130</v>
      </c>
      <c r="E556" s="35" t="s">
        <v>1144</v>
      </c>
      <c r="F556" s="35" t="str">
        <f>VLOOKUP(E556,'[1]CM Liga'!$A:$D,4,FALSE)</f>
        <v>Krapina</v>
      </c>
      <c r="G556" s="26">
        <v>9</v>
      </c>
      <c r="H556" s="36" t="s">
        <v>13</v>
      </c>
      <c r="I556" s="37">
        <v>190</v>
      </c>
      <c r="J556" s="38">
        <v>3.8</v>
      </c>
      <c r="K556" s="39" t="s">
        <v>1131</v>
      </c>
      <c r="L556" s="40" t="s">
        <v>1115</v>
      </c>
      <c r="M556" s="26" t="s">
        <v>16</v>
      </c>
      <c r="N556" s="26"/>
      <c r="O556" s="35" t="str">
        <f t="shared" si="8"/>
        <v>DA</v>
      </c>
    </row>
    <row r="557" spans="1:15" ht="15.75" customHeight="1">
      <c r="A557" s="34">
        <v>556</v>
      </c>
      <c r="B557" s="34">
        <f>VLOOKUP(E557,'[1]CM Liga'!$A:$B,2,FALSE)</f>
        <v>257</v>
      </c>
      <c r="C557" s="35" t="str">
        <f>VLOOKUP(E557,'[1]CM Liga'!$A:$C,3,FALSE)</f>
        <v>Zagorje 2</v>
      </c>
      <c r="D557" s="26" t="s">
        <v>1132</v>
      </c>
      <c r="E557" s="35" t="s">
        <v>1144</v>
      </c>
      <c r="F557" s="35" t="str">
        <f>VLOOKUP(E557,'[1]CM Liga'!$A:$D,4,FALSE)</f>
        <v>Krapina</v>
      </c>
      <c r="G557" s="26">
        <v>10</v>
      </c>
      <c r="H557" s="36" t="s">
        <v>13</v>
      </c>
      <c r="I557" s="37">
        <v>190</v>
      </c>
      <c r="J557" s="38">
        <v>3.8</v>
      </c>
      <c r="K557" s="39" t="s">
        <v>1133</v>
      </c>
      <c r="L557" s="40" t="s">
        <v>1115</v>
      </c>
      <c r="M557" s="26" t="s">
        <v>16</v>
      </c>
      <c r="N557" s="26"/>
      <c r="O557" s="35" t="str">
        <f t="shared" si="8"/>
        <v>DA</v>
      </c>
    </row>
    <row r="558" spans="1:15" ht="15.75" customHeight="1">
      <c r="A558" s="34">
        <v>557</v>
      </c>
      <c r="B558" s="34">
        <f>VLOOKUP(E558,'[1]CM Liga'!$A:$B,2,FALSE)</f>
        <v>257</v>
      </c>
      <c r="C558" s="35" t="str">
        <f>VLOOKUP(E558,'[1]CM Liga'!$A:$C,3,FALSE)</f>
        <v>Zagorje 2</v>
      </c>
      <c r="D558" s="26" t="s">
        <v>1134</v>
      </c>
      <c r="E558" s="35" t="s">
        <v>1144</v>
      </c>
      <c r="F558" s="35" t="str">
        <f>VLOOKUP(E558,'[1]CM Liga'!$A:$D,4,FALSE)</f>
        <v>Krapina</v>
      </c>
      <c r="G558" s="26">
        <v>11</v>
      </c>
      <c r="H558" s="36" t="s">
        <v>13</v>
      </c>
      <c r="I558" s="37">
        <v>190</v>
      </c>
      <c r="J558" s="38">
        <v>6.1</v>
      </c>
      <c r="K558" s="39" t="s">
        <v>1135</v>
      </c>
      <c r="L558" s="40" t="s">
        <v>1115</v>
      </c>
      <c r="M558" s="26" t="s">
        <v>16</v>
      </c>
      <c r="N558" s="26"/>
      <c r="O558" s="35" t="str">
        <f t="shared" si="8"/>
        <v>DA</v>
      </c>
    </row>
    <row r="559" spans="1:15" ht="15.75" customHeight="1">
      <c r="A559" s="34">
        <v>558</v>
      </c>
      <c r="B559" s="34">
        <f>VLOOKUP(E559,'[1]CM Liga'!$A:$B,2,FALSE)</f>
        <v>257</v>
      </c>
      <c r="C559" s="35" t="str">
        <f>VLOOKUP(E559,'[1]CM Liga'!$A:$C,3,FALSE)</f>
        <v>Zagorje 2</v>
      </c>
      <c r="D559" s="26" t="s">
        <v>1136</v>
      </c>
      <c r="E559" s="35" t="s">
        <v>1144</v>
      </c>
      <c r="F559" s="35" t="str">
        <f>VLOOKUP(E559,'[1]CM Liga'!$A:$D,4,FALSE)</f>
        <v>Krapina</v>
      </c>
      <c r="G559" s="26">
        <v>12</v>
      </c>
      <c r="H559" s="36" t="s">
        <v>13</v>
      </c>
      <c r="I559" s="37">
        <v>190</v>
      </c>
      <c r="J559" s="38">
        <v>8.1</v>
      </c>
      <c r="K559" s="39" t="s">
        <v>1137</v>
      </c>
      <c r="L559" s="40" t="s">
        <v>1115</v>
      </c>
      <c r="M559" s="26" t="s">
        <v>16</v>
      </c>
      <c r="N559" s="26"/>
      <c r="O559" s="35" t="str">
        <f t="shared" si="8"/>
        <v>DA</v>
      </c>
    </row>
    <row r="560" spans="1:15" ht="15.75" customHeight="1">
      <c r="A560" s="34">
        <v>559</v>
      </c>
      <c r="B560" s="34">
        <f>VLOOKUP(E560,'[1]CM Liga'!$A:$B,2,FALSE)</f>
        <v>257</v>
      </c>
      <c r="C560" s="35" t="str">
        <f>VLOOKUP(E560,'[1]CM Liga'!$A:$C,3,FALSE)</f>
        <v>Zagorje 2</v>
      </c>
      <c r="D560" s="26" t="s">
        <v>1138</v>
      </c>
      <c r="E560" s="35" t="s">
        <v>1144</v>
      </c>
      <c r="F560" s="35" t="str">
        <f>VLOOKUP(E560,'[1]CM Liga'!$A:$D,4,FALSE)</f>
        <v>Krapina</v>
      </c>
      <c r="G560" s="26">
        <v>13</v>
      </c>
      <c r="H560" s="36" t="s">
        <v>13</v>
      </c>
      <c r="I560" s="37">
        <v>110</v>
      </c>
      <c r="J560" s="38">
        <v>4.2</v>
      </c>
      <c r="K560" s="39" t="s">
        <v>1139</v>
      </c>
      <c r="L560" s="40" t="s">
        <v>1115</v>
      </c>
      <c r="M560" s="26" t="s">
        <v>16</v>
      </c>
      <c r="N560" s="26"/>
      <c r="O560" s="35" t="str">
        <f t="shared" si="8"/>
        <v>DA</v>
      </c>
    </row>
    <row r="561" spans="1:15" ht="15.75" customHeight="1">
      <c r="A561" s="34">
        <v>560</v>
      </c>
      <c r="B561" s="34">
        <f>VLOOKUP(E561,'[1]CM Liga'!$A:$B,2,FALSE)</f>
        <v>257</v>
      </c>
      <c r="C561" s="35" t="str">
        <f>VLOOKUP(E561,'[1]CM Liga'!$A:$C,3,FALSE)</f>
        <v>Zagorje 2</v>
      </c>
      <c r="D561" s="26" t="s">
        <v>1140</v>
      </c>
      <c r="E561" s="35" t="s">
        <v>1144</v>
      </c>
      <c r="F561" s="35" t="str">
        <f>VLOOKUP(E561,'[1]CM Liga'!$A:$D,4,FALSE)</f>
        <v>Krapina</v>
      </c>
      <c r="G561" s="26">
        <v>14</v>
      </c>
      <c r="H561" s="36" t="s">
        <v>13</v>
      </c>
      <c r="I561" s="37">
        <v>190</v>
      </c>
      <c r="J561" s="38">
        <v>4</v>
      </c>
      <c r="K561" s="39" t="s">
        <v>1141</v>
      </c>
      <c r="L561" s="40" t="s">
        <v>1115</v>
      </c>
      <c r="M561" s="26" t="s">
        <v>16</v>
      </c>
      <c r="N561" s="26"/>
      <c r="O561" s="35" t="str">
        <f t="shared" si="8"/>
        <v>DA</v>
      </c>
    </row>
    <row r="562" spans="1:15" ht="15.75" customHeight="1">
      <c r="A562" s="34">
        <v>561</v>
      </c>
      <c r="B562" s="34">
        <f>VLOOKUP(E562,'[1]CM Liga'!$A:$B,2,FALSE)</f>
        <v>257</v>
      </c>
      <c r="C562" s="35" t="str">
        <f>VLOOKUP(E562,'[1]CM Liga'!$A:$C,3,FALSE)</f>
        <v>Zagorje 2</v>
      </c>
      <c r="D562" s="26" t="s">
        <v>1142</v>
      </c>
      <c r="E562" s="35" t="s">
        <v>1144</v>
      </c>
      <c r="F562" s="35" t="str">
        <f>VLOOKUP(E562,'[1]CM Liga'!$A:$D,4,FALSE)</f>
        <v>Krapina</v>
      </c>
      <c r="G562" s="26">
        <v>15</v>
      </c>
      <c r="H562" s="36" t="s">
        <v>13</v>
      </c>
      <c r="I562" s="37">
        <v>190</v>
      </c>
      <c r="J562" s="38">
        <v>8.1</v>
      </c>
      <c r="K562" s="39" t="s">
        <v>1143</v>
      </c>
      <c r="L562" s="40" t="s">
        <v>1115</v>
      </c>
      <c r="M562" s="26" t="s">
        <v>16</v>
      </c>
      <c r="N562" s="26"/>
      <c r="O562" s="35" t="str">
        <f t="shared" si="8"/>
        <v>DA</v>
      </c>
    </row>
    <row r="563" spans="1:15" ht="15.75" customHeight="1">
      <c r="A563" s="34">
        <v>562</v>
      </c>
      <c r="B563" s="34">
        <f>VLOOKUP(E563,'[1]CM Liga'!$A:$B,2,FALSE)</f>
        <v>128</v>
      </c>
      <c r="C563" s="35" t="str">
        <f>VLOOKUP(E563,'[1]CM Liga'!$A:$C,3,FALSE)</f>
        <v>Zagreb 4</v>
      </c>
      <c r="D563" s="26" t="s">
        <v>1145</v>
      </c>
      <c r="E563" s="35" t="s">
        <v>1154</v>
      </c>
      <c r="F563" s="35" t="str">
        <f>VLOOKUP(E563,'[1]CM Liga'!$A:$D,4,FALSE)</f>
        <v>Zagreb</v>
      </c>
      <c r="G563" s="26">
        <v>1</v>
      </c>
      <c r="H563" s="36" t="s">
        <v>36</v>
      </c>
      <c r="I563" s="37">
        <v>310</v>
      </c>
      <c r="J563" s="38">
        <v>9</v>
      </c>
      <c r="K563" s="39" t="s">
        <v>1146</v>
      </c>
      <c r="L563" s="40" t="s">
        <v>1147</v>
      </c>
      <c r="M563" s="26" t="s">
        <v>16</v>
      </c>
      <c r="N563" s="26"/>
      <c r="O563" s="35" t="str">
        <f t="shared" si="8"/>
        <v>NE</v>
      </c>
    </row>
    <row r="564" spans="1:15" ht="15.75" customHeight="1">
      <c r="A564" s="34">
        <v>563</v>
      </c>
      <c r="B564" s="34">
        <f>VLOOKUP(E564,'[1]CM Liga'!$A:$B,2,FALSE)</f>
        <v>128</v>
      </c>
      <c r="C564" s="35" t="str">
        <f>VLOOKUP(E564,'[1]CM Liga'!$A:$C,3,FALSE)</f>
        <v>Zagreb 4</v>
      </c>
      <c r="D564" s="26" t="s">
        <v>1148</v>
      </c>
      <c r="E564" s="35" t="s">
        <v>1154</v>
      </c>
      <c r="F564" s="35" t="str">
        <f>VLOOKUP(E564,'[1]CM Liga'!$A:$D,4,FALSE)</f>
        <v>Zagreb</v>
      </c>
      <c r="G564" s="26">
        <v>2</v>
      </c>
      <c r="H564" s="36" t="s">
        <v>36</v>
      </c>
      <c r="I564" s="37">
        <v>310</v>
      </c>
      <c r="J564" s="38">
        <v>9</v>
      </c>
      <c r="K564" s="39" t="s">
        <v>1149</v>
      </c>
      <c r="L564" s="40" t="s">
        <v>1147</v>
      </c>
      <c r="M564" s="26" t="s">
        <v>16</v>
      </c>
      <c r="N564" s="26"/>
      <c r="O564" s="35" t="str">
        <f t="shared" si="8"/>
        <v>NE</v>
      </c>
    </row>
    <row r="565" spans="1:15" ht="15.75" customHeight="1">
      <c r="A565" s="34">
        <v>564</v>
      </c>
      <c r="B565" s="34">
        <f>VLOOKUP(E565,'[1]CM Liga'!$A:$B,2,FALSE)</f>
        <v>128</v>
      </c>
      <c r="C565" s="35" t="str">
        <f>VLOOKUP(E565,'[1]CM Liga'!$A:$C,3,FALSE)</f>
        <v>Zagreb 4</v>
      </c>
      <c r="D565" s="26" t="s">
        <v>1150</v>
      </c>
      <c r="E565" s="35" t="s">
        <v>1154</v>
      </c>
      <c r="F565" s="35" t="str">
        <f>VLOOKUP(E565,'[1]CM Liga'!$A:$D,4,FALSE)</f>
        <v>Zagreb</v>
      </c>
      <c r="G565" s="26">
        <v>3</v>
      </c>
      <c r="H565" s="36" t="s">
        <v>36</v>
      </c>
      <c r="I565" s="37">
        <v>290</v>
      </c>
      <c r="J565" s="38">
        <v>8</v>
      </c>
      <c r="K565" s="39" t="s">
        <v>1151</v>
      </c>
      <c r="L565" s="40" t="s">
        <v>1147</v>
      </c>
      <c r="M565" s="26" t="s">
        <v>16</v>
      </c>
      <c r="N565" s="26"/>
      <c r="O565" s="35" t="str">
        <f t="shared" si="8"/>
        <v>NE</v>
      </c>
    </row>
    <row r="566" spans="1:15" ht="15.75" customHeight="1">
      <c r="A566" s="34">
        <v>565</v>
      </c>
      <c r="B566" s="34">
        <f>VLOOKUP(E566,'[1]CM Liga'!$A:$B,2,FALSE)</f>
        <v>128</v>
      </c>
      <c r="C566" s="35" t="str">
        <f>VLOOKUP(E566,'[1]CM Liga'!$A:$C,3,FALSE)</f>
        <v>Zagreb 4</v>
      </c>
      <c r="D566" s="26" t="s">
        <v>1152</v>
      </c>
      <c r="E566" s="35" t="s">
        <v>1154</v>
      </c>
      <c r="F566" s="35" t="str">
        <f>VLOOKUP(E566,'[1]CM Liga'!$A:$D,4,FALSE)</f>
        <v>Zagreb</v>
      </c>
      <c r="G566" s="26">
        <v>4</v>
      </c>
      <c r="H566" s="36" t="s">
        <v>36</v>
      </c>
      <c r="I566" s="37">
        <v>300</v>
      </c>
      <c r="J566" s="38">
        <v>9</v>
      </c>
      <c r="K566" s="39" t="s">
        <v>1153</v>
      </c>
      <c r="L566" s="40" t="s">
        <v>1147</v>
      </c>
      <c r="M566" s="26" t="s">
        <v>16</v>
      </c>
      <c r="N566" s="26"/>
      <c r="O566" s="35" t="str">
        <f t="shared" si="8"/>
        <v>NE</v>
      </c>
    </row>
    <row r="567" spans="1:15" ht="15.75" customHeight="1">
      <c r="A567" s="34">
        <v>566</v>
      </c>
      <c r="B567" s="34">
        <f>VLOOKUP(E567,'[1]CM Liga'!$A:$B,2,FALSE)</f>
        <v>33</v>
      </c>
      <c r="C567" s="35" t="str">
        <f>VLOOKUP(E567,'[1]CM Liga'!$A:$C,3,FALSE)</f>
        <v>Dugo Selo</v>
      </c>
      <c r="D567" s="26" t="s">
        <v>1155</v>
      </c>
      <c r="E567" s="35" t="s">
        <v>1164</v>
      </c>
      <c r="F567" s="35" t="str">
        <f>VLOOKUP(E567,'[1]CM Liga'!$A:$D,4,FALSE)</f>
        <v>Kloštar Ivanić</v>
      </c>
      <c r="G567" s="26">
        <v>1</v>
      </c>
      <c r="H567" s="36" t="s">
        <v>36</v>
      </c>
      <c r="I567" s="37">
        <v>340</v>
      </c>
      <c r="J567" s="38">
        <v>12</v>
      </c>
      <c r="K567" s="39" t="s">
        <v>1156</v>
      </c>
      <c r="L567" s="40" t="s">
        <v>1157</v>
      </c>
      <c r="M567" s="26" t="s">
        <v>16</v>
      </c>
      <c r="N567" s="26"/>
      <c r="O567" s="35" t="str">
        <f t="shared" si="8"/>
        <v>NE</v>
      </c>
    </row>
    <row r="568" spans="1:15" ht="15.75" customHeight="1">
      <c r="A568" s="34">
        <v>567</v>
      </c>
      <c r="B568" s="34">
        <f>VLOOKUP(E568,'[1]CM Liga'!$A:$B,2,FALSE)</f>
        <v>33</v>
      </c>
      <c r="C568" s="35" t="str">
        <f>VLOOKUP(E568,'[1]CM Liga'!$A:$C,3,FALSE)</f>
        <v>Dugo Selo</v>
      </c>
      <c r="D568" s="26" t="s">
        <v>1158</v>
      </c>
      <c r="E568" s="35" t="s">
        <v>1164</v>
      </c>
      <c r="F568" s="35" t="str">
        <f>VLOOKUP(E568,'[1]CM Liga'!$A:$D,4,FALSE)</f>
        <v>Kloštar Ivanić</v>
      </c>
      <c r="G568" s="26">
        <v>2</v>
      </c>
      <c r="H568" s="36" t="s">
        <v>36</v>
      </c>
      <c r="I568" s="37">
        <v>340</v>
      </c>
      <c r="J568" s="38">
        <v>13</v>
      </c>
      <c r="K568" s="39" t="s">
        <v>1159</v>
      </c>
      <c r="L568" s="40" t="s">
        <v>1157</v>
      </c>
      <c r="M568" s="26" t="s">
        <v>16</v>
      </c>
      <c r="N568" s="26"/>
      <c r="O568" s="35" t="str">
        <f t="shared" si="8"/>
        <v>NE</v>
      </c>
    </row>
    <row r="569" spans="1:15" ht="15.75" customHeight="1">
      <c r="A569" s="34">
        <v>568</v>
      </c>
      <c r="B569" s="34">
        <f>VLOOKUP(E569,'[1]CM Liga'!$A:$B,2,FALSE)</f>
        <v>33</v>
      </c>
      <c r="C569" s="35" t="str">
        <f>VLOOKUP(E569,'[1]CM Liga'!$A:$C,3,FALSE)</f>
        <v>Dugo Selo</v>
      </c>
      <c r="D569" s="26" t="s">
        <v>1160</v>
      </c>
      <c r="E569" s="35" t="s">
        <v>1164</v>
      </c>
      <c r="F569" s="35" t="str">
        <f>VLOOKUP(E569,'[1]CM Liga'!$A:$D,4,FALSE)</f>
        <v>Kloštar Ivanić</v>
      </c>
      <c r="G569" s="26">
        <v>3</v>
      </c>
      <c r="H569" s="36" t="s">
        <v>36</v>
      </c>
      <c r="I569" s="37">
        <v>330</v>
      </c>
      <c r="J569" s="38">
        <v>12</v>
      </c>
      <c r="K569" s="39" t="s">
        <v>1161</v>
      </c>
      <c r="L569" s="40" t="s">
        <v>1157</v>
      </c>
      <c r="M569" s="26" t="s">
        <v>16</v>
      </c>
      <c r="N569" s="26"/>
      <c r="O569" s="35" t="str">
        <f t="shared" si="8"/>
        <v>NE</v>
      </c>
    </row>
    <row r="570" spans="1:15" ht="15.75" customHeight="1">
      <c r="A570" s="34">
        <v>569</v>
      </c>
      <c r="B570" s="34">
        <f>VLOOKUP(E570,'[1]CM Liga'!$A:$B,2,FALSE)</f>
        <v>33</v>
      </c>
      <c r="C570" s="35" t="str">
        <f>VLOOKUP(E570,'[1]CM Liga'!$A:$C,3,FALSE)</f>
        <v>Dugo Selo</v>
      </c>
      <c r="D570" s="26" t="s">
        <v>1162</v>
      </c>
      <c r="E570" s="35" t="s">
        <v>1164</v>
      </c>
      <c r="F570" s="35" t="str">
        <f>VLOOKUP(E570,'[1]CM Liga'!$A:$D,4,FALSE)</f>
        <v>Kloštar Ivanić</v>
      </c>
      <c r="G570" s="26">
        <v>4</v>
      </c>
      <c r="H570" s="36" t="s">
        <v>36</v>
      </c>
      <c r="I570" s="37">
        <v>330</v>
      </c>
      <c r="J570" s="38">
        <v>11</v>
      </c>
      <c r="K570" s="39" t="s">
        <v>1163</v>
      </c>
      <c r="L570" s="40" t="s">
        <v>1157</v>
      </c>
      <c r="M570" s="26" t="s">
        <v>16</v>
      </c>
      <c r="N570" s="26"/>
      <c r="O570" s="35" t="str">
        <f t="shared" si="8"/>
        <v>NE</v>
      </c>
    </row>
    <row r="571" spans="1:15" ht="15.75" customHeight="1">
      <c r="A571" s="34">
        <v>570</v>
      </c>
      <c r="B571" s="34">
        <f>VLOOKUP(E571,'[1]CM Liga'!$A:$B,2,FALSE)</f>
        <v>269</v>
      </c>
      <c r="C571" s="35" t="str">
        <f>VLOOKUP(E571,'[1]CM Liga'!$A:$C,3,FALSE)</f>
        <v>Koprivnica</v>
      </c>
      <c r="D571" s="26" t="s">
        <v>1181</v>
      </c>
      <c r="E571" s="35" t="s">
        <v>1194</v>
      </c>
      <c r="F571" s="35" t="str">
        <f>VLOOKUP(E571,'[1]CM Liga'!$A:$D,4,FALSE)</f>
        <v>Donja Dubrava</v>
      </c>
      <c r="G571" s="26">
        <v>1</v>
      </c>
      <c r="H571" s="36" t="s">
        <v>13</v>
      </c>
      <c r="I571" s="37">
        <v>190</v>
      </c>
      <c r="J571" s="38">
        <v>6.3</v>
      </c>
      <c r="K571" s="39" t="s">
        <v>1182</v>
      </c>
      <c r="L571" s="40" t="s">
        <v>1183</v>
      </c>
      <c r="M571" s="26" t="s">
        <v>16</v>
      </c>
      <c r="N571" s="26"/>
      <c r="O571" s="35" t="str">
        <f t="shared" si="8"/>
        <v>DA</v>
      </c>
    </row>
    <row r="572" spans="1:15" ht="15.75" customHeight="1">
      <c r="A572" s="34">
        <v>571</v>
      </c>
      <c r="B572" s="34">
        <f>VLOOKUP(E572,'[1]CM Liga'!$A:$B,2,FALSE)</f>
        <v>269</v>
      </c>
      <c r="C572" s="35" t="str">
        <f>VLOOKUP(E572,'[1]CM Liga'!$A:$C,3,FALSE)</f>
        <v>Koprivnica</v>
      </c>
      <c r="D572" s="26" t="s">
        <v>1184</v>
      </c>
      <c r="E572" s="35" t="s">
        <v>1194</v>
      </c>
      <c r="F572" s="35" t="str">
        <f>VLOOKUP(E572,'[1]CM Liga'!$A:$D,4,FALSE)</f>
        <v>Donja Dubrava</v>
      </c>
      <c r="G572" s="26">
        <v>2</v>
      </c>
      <c r="H572" s="36" t="s">
        <v>13</v>
      </c>
      <c r="I572" s="37">
        <v>190</v>
      </c>
      <c r="J572" s="38">
        <v>6.1</v>
      </c>
      <c r="K572" s="39" t="s">
        <v>1185</v>
      </c>
      <c r="L572" s="40" t="s">
        <v>1183</v>
      </c>
      <c r="M572" s="26" t="s">
        <v>16</v>
      </c>
      <c r="N572" s="26"/>
      <c r="O572" s="35" t="str">
        <f t="shared" si="8"/>
        <v>DA</v>
      </c>
    </row>
    <row r="573" spans="1:15" ht="15.75" customHeight="1">
      <c r="A573" s="34">
        <v>572</v>
      </c>
      <c r="B573" s="34">
        <f>VLOOKUP(E573,'[1]CM Liga'!$A:$B,2,FALSE)</f>
        <v>269</v>
      </c>
      <c r="C573" s="35" t="str">
        <f>VLOOKUP(E573,'[1]CM Liga'!$A:$C,3,FALSE)</f>
        <v>Koprivnica</v>
      </c>
      <c r="D573" s="26" t="s">
        <v>1186</v>
      </c>
      <c r="E573" s="35" t="s">
        <v>1194</v>
      </c>
      <c r="F573" s="35" t="str">
        <f>VLOOKUP(E573,'[1]CM Liga'!$A:$D,4,FALSE)</f>
        <v>Donja Dubrava</v>
      </c>
      <c r="G573" s="26">
        <v>3</v>
      </c>
      <c r="H573" s="36" t="s">
        <v>13</v>
      </c>
      <c r="I573" s="37">
        <v>190</v>
      </c>
      <c r="J573" s="38">
        <v>6.2</v>
      </c>
      <c r="K573" s="39" t="s">
        <v>1187</v>
      </c>
      <c r="L573" s="40" t="s">
        <v>1183</v>
      </c>
      <c r="M573" s="26" t="s">
        <v>16</v>
      </c>
      <c r="N573" s="26"/>
      <c r="O573" s="35" t="str">
        <f t="shared" si="8"/>
        <v>DA</v>
      </c>
    </row>
    <row r="574" spans="1:15" ht="15.75" customHeight="1">
      <c r="A574" s="34">
        <v>573</v>
      </c>
      <c r="B574" s="34">
        <f>VLOOKUP(E574,'[1]CM Liga'!$A:$B,2,FALSE)</f>
        <v>269</v>
      </c>
      <c r="C574" s="35" t="str">
        <f>VLOOKUP(E574,'[1]CM Liga'!$A:$C,3,FALSE)</f>
        <v>Koprivnica</v>
      </c>
      <c r="D574" s="26" t="s">
        <v>1188</v>
      </c>
      <c r="E574" s="35" t="s">
        <v>1194</v>
      </c>
      <c r="F574" s="35" t="str">
        <f>VLOOKUP(E574,'[1]CM Liga'!$A:$D,4,FALSE)</f>
        <v>Donja Dubrava</v>
      </c>
      <c r="G574" s="26">
        <v>4</v>
      </c>
      <c r="H574" s="36" t="s">
        <v>13</v>
      </c>
      <c r="I574" s="37">
        <v>190</v>
      </c>
      <c r="J574" s="38">
        <v>6.3</v>
      </c>
      <c r="K574" s="39" t="s">
        <v>1189</v>
      </c>
      <c r="L574" s="40" t="s">
        <v>1183</v>
      </c>
      <c r="M574" s="26" t="s">
        <v>16</v>
      </c>
      <c r="N574" s="26"/>
      <c r="O574" s="35" t="str">
        <f t="shared" si="8"/>
        <v>DA</v>
      </c>
    </row>
    <row r="575" spans="1:15" ht="15.75" customHeight="1">
      <c r="A575" s="34">
        <v>574</v>
      </c>
      <c r="B575" s="34">
        <f>VLOOKUP(E575,'[1]CM Liga'!$A:$B,2,FALSE)</f>
        <v>269</v>
      </c>
      <c r="C575" s="35" t="str">
        <f>VLOOKUP(E575,'[1]CM Liga'!$A:$C,3,FALSE)</f>
        <v>Koprivnica</v>
      </c>
      <c r="D575" s="26" t="s">
        <v>1190</v>
      </c>
      <c r="E575" s="35" t="s">
        <v>1194</v>
      </c>
      <c r="F575" s="35" t="str">
        <f>VLOOKUP(E575,'[1]CM Liga'!$A:$D,4,FALSE)</f>
        <v>Donja Dubrava</v>
      </c>
      <c r="G575" s="26">
        <v>5</v>
      </c>
      <c r="H575" s="36" t="s">
        <v>13</v>
      </c>
      <c r="I575" s="37">
        <v>190</v>
      </c>
      <c r="J575" s="38">
        <v>6.2</v>
      </c>
      <c r="K575" s="39" t="s">
        <v>1191</v>
      </c>
      <c r="L575" s="40" t="s">
        <v>1183</v>
      </c>
      <c r="M575" s="26" t="s">
        <v>16</v>
      </c>
      <c r="N575" s="26"/>
      <c r="O575" s="35" t="str">
        <f t="shared" si="8"/>
        <v>DA</v>
      </c>
    </row>
    <row r="576" spans="1:15" ht="15.75" customHeight="1">
      <c r="A576" s="34">
        <v>575</v>
      </c>
      <c r="B576" s="34">
        <f>VLOOKUP(E576,'[1]CM Liga'!$A:$B,2,FALSE)</f>
        <v>269</v>
      </c>
      <c r="C576" s="35" t="str">
        <f>VLOOKUP(E576,'[1]CM Liga'!$A:$C,3,FALSE)</f>
        <v>Koprivnica</v>
      </c>
      <c r="D576" s="26" t="s">
        <v>1192</v>
      </c>
      <c r="E576" s="35" t="s">
        <v>1194</v>
      </c>
      <c r="F576" s="35" t="str">
        <f>VLOOKUP(E576,'[1]CM Liga'!$A:$D,4,FALSE)</f>
        <v>Donja Dubrava</v>
      </c>
      <c r="G576" s="26">
        <v>6</v>
      </c>
      <c r="H576" s="36" t="s">
        <v>13</v>
      </c>
      <c r="I576" s="37">
        <v>90</v>
      </c>
      <c r="J576" s="38">
        <v>7</v>
      </c>
      <c r="K576" s="39" t="s">
        <v>1193</v>
      </c>
      <c r="L576" s="40" t="s">
        <v>1183</v>
      </c>
      <c r="M576" s="26" t="s">
        <v>16</v>
      </c>
      <c r="N576" s="26"/>
      <c r="O576" s="35" t="str">
        <f t="shared" si="8"/>
        <v>DA</v>
      </c>
    </row>
    <row r="577" spans="1:15" ht="15.75" customHeight="1">
      <c r="A577" s="34">
        <v>576</v>
      </c>
      <c r="B577" s="34">
        <f>VLOOKUP(E577,'[1]CM Liga'!$A:$B,2,FALSE)</f>
        <v>274</v>
      </c>
      <c r="C577" s="35" t="str">
        <f>VLOOKUP(E577,'[1]CM Liga'!$A:$C,3,FALSE)</f>
        <v>Vukovar</v>
      </c>
      <c r="D577" s="26" t="s">
        <v>1195</v>
      </c>
      <c r="E577" s="35" t="s">
        <v>1210</v>
      </c>
      <c r="F577" s="35" t="str">
        <f>VLOOKUP(E577,'[1]CM Liga'!$A:$D,4,FALSE)</f>
        <v>Šarengrad</v>
      </c>
      <c r="G577" s="26">
        <v>1</v>
      </c>
      <c r="H577" s="36" t="s">
        <v>36</v>
      </c>
      <c r="I577" s="37">
        <v>330</v>
      </c>
      <c r="J577" s="38">
        <v>11.9</v>
      </c>
      <c r="K577" s="39" t="s">
        <v>1196</v>
      </c>
      <c r="L577" s="40" t="s">
        <v>1197</v>
      </c>
      <c r="M577" s="26" t="s">
        <v>16</v>
      </c>
      <c r="N577" s="26"/>
      <c r="O577" s="35" t="str">
        <f t="shared" si="8"/>
        <v>DA</v>
      </c>
    </row>
    <row r="578" spans="1:15" ht="15.75" customHeight="1">
      <c r="A578" s="34">
        <v>577</v>
      </c>
      <c r="B578" s="34">
        <f>VLOOKUP(E578,'[1]CM Liga'!$A:$B,2,FALSE)</f>
        <v>274</v>
      </c>
      <c r="C578" s="35" t="str">
        <f>VLOOKUP(E578,'[1]CM Liga'!$A:$C,3,FALSE)</f>
        <v>Vukovar</v>
      </c>
      <c r="D578" s="26" t="s">
        <v>1198</v>
      </c>
      <c r="E578" s="35" t="s">
        <v>1210</v>
      </c>
      <c r="F578" s="35" t="str">
        <f>VLOOKUP(E578,'[1]CM Liga'!$A:$D,4,FALSE)</f>
        <v>Šarengrad</v>
      </c>
      <c r="G578" s="26">
        <v>2</v>
      </c>
      <c r="H578" s="36" t="s">
        <v>36</v>
      </c>
      <c r="I578" s="37">
        <v>320</v>
      </c>
      <c r="J578" s="38">
        <v>13.6</v>
      </c>
      <c r="K578" s="39" t="s">
        <v>1199</v>
      </c>
      <c r="L578" s="40" t="s">
        <v>1197</v>
      </c>
      <c r="M578" s="26" t="s">
        <v>16</v>
      </c>
      <c r="N578" s="26"/>
      <c r="O578" s="35" t="str">
        <f t="shared" ref="O578:O638" si="9">IF(B578&gt;218,"DA","NE")</f>
        <v>DA</v>
      </c>
    </row>
    <row r="579" spans="1:15" ht="15.75" customHeight="1">
      <c r="A579" s="34">
        <v>578</v>
      </c>
      <c r="B579" s="34">
        <f>VLOOKUP(E579,'[1]CM Liga'!$A:$B,2,FALSE)</f>
        <v>274</v>
      </c>
      <c r="C579" s="35" t="str">
        <f>VLOOKUP(E579,'[1]CM Liga'!$A:$C,3,FALSE)</f>
        <v>Vukovar</v>
      </c>
      <c r="D579" s="26" t="s">
        <v>1200</v>
      </c>
      <c r="E579" s="35" t="s">
        <v>1210</v>
      </c>
      <c r="F579" s="35" t="str">
        <f>VLOOKUP(E579,'[1]CM Liga'!$A:$D,4,FALSE)</f>
        <v>Šarengrad</v>
      </c>
      <c r="G579" s="26">
        <v>3</v>
      </c>
      <c r="H579" s="36" t="s">
        <v>36</v>
      </c>
      <c r="I579" s="37">
        <v>330</v>
      </c>
      <c r="J579" s="38">
        <v>13.4</v>
      </c>
      <c r="K579" s="39" t="s">
        <v>1201</v>
      </c>
      <c r="L579" s="40" t="s">
        <v>1197</v>
      </c>
      <c r="M579" s="26" t="s">
        <v>16</v>
      </c>
      <c r="N579" s="26"/>
      <c r="O579" s="35" t="str">
        <f t="shared" si="9"/>
        <v>DA</v>
      </c>
    </row>
    <row r="580" spans="1:15" ht="15.75" customHeight="1">
      <c r="A580" s="34">
        <v>579</v>
      </c>
      <c r="B580" s="34">
        <f>VLOOKUP(E580,'[1]CM Liga'!$A:$B,2,FALSE)</f>
        <v>274</v>
      </c>
      <c r="C580" s="35" t="str">
        <f>VLOOKUP(E580,'[1]CM Liga'!$A:$C,3,FALSE)</f>
        <v>Vukovar</v>
      </c>
      <c r="D580" s="26" t="s">
        <v>1202</v>
      </c>
      <c r="E580" s="35" t="s">
        <v>1210</v>
      </c>
      <c r="F580" s="35" t="str">
        <f>VLOOKUP(E580,'[1]CM Liga'!$A:$D,4,FALSE)</f>
        <v>Šarengrad</v>
      </c>
      <c r="G580" s="26">
        <v>4</v>
      </c>
      <c r="H580" s="36" t="s">
        <v>36</v>
      </c>
      <c r="I580" s="37">
        <v>340</v>
      </c>
      <c r="J580" s="38">
        <v>6.4</v>
      </c>
      <c r="K580" s="39" t="s">
        <v>1203</v>
      </c>
      <c r="L580" s="40" t="s">
        <v>1197</v>
      </c>
      <c r="M580" s="26" t="s">
        <v>16</v>
      </c>
      <c r="N580" s="26"/>
      <c r="O580" s="35" t="str">
        <f t="shared" si="9"/>
        <v>DA</v>
      </c>
    </row>
    <row r="581" spans="1:15" ht="15.75" customHeight="1">
      <c r="A581" s="34">
        <v>580</v>
      </c>
      <c r="B581" s="34">
        <f>VLOOKUP(E581,'[1]CM Liga'!$A:$B,2,FALSE)</f>
        <v>274</v>
      </c>
      <c r="C581" s="35" t="str">
        <f>VLOOKUP(E581,'[1]CM Liga'!$A:$C,3,FALSE)</f>
        <v>Vukovar</v>
      </c>
      <c r="D581" s="26" t="s">
        <v>1204</v>
      </c>
      <c r="E581" s="35" t="s">
        <v>1210</v>
      </c>
      <c r="F581" s="35" t="str">
        <f>VLOOKUP(E581,'[1]CM Liga'!$A:$D,4,FALSE)</f>
        <v>Šarengrad</v>
      </c>
      <c r="G581" s="26">
        <v>5</v>
      </c>
      <c r="H581" s="36" t="s">
        <v>36</v>
      </c>
      <c r="I581" s="37">
        <v>340</v>
      </c>
      <c r="J581" s="38">
        <v>13.4</v>
      </c>
      <c r="K581" s="39" t="s">
        <v>1205</v>
      </c>
      <c r="L581" s="40" t="s">
        <v>1197</v>
      </c>
      <c r="M581" s="26" t="s">
        <v>16</v>
      </c>
      <c r="N581" s="26"/>
      <c r="O581" s="35" t="str">
        <f t="shared" si="9"/>
        <v>DA</v>
      </c>
    </row>
    <row r="582" spans="1:15" ht="15.75" customHeight="1">
      <c r="A582" s="34">
        <v>581</v>
      </c>
      <c r="B582" s="34">
        <f>VLOOKUP(E582,'[1]CM Liga'!$A:$B,2,FALSE)</f>
        <v>274</v>
      </c>
      <c r="C582" s="35" t="str">
        <f>VLOOKUP(E582,'[1]CM Liga'!$A:$C,3,FALSE)</f>
        <v>Vukovar</v>
      </c>
      <c r="D582" s="26" t="s">
        <v>1206</v>
      </c>
      <c r="E582" s="35" t="s">
        <v>1210</v>
      </c>
      <c r="F582" s="35" t="str">
        <f>VLOOKUP(E582,'[1]CM Liga'!$A:$D,4,FALSE)</f>
        <v>Šarengrad</v>
      </c>
      <c r="G582" s="26">
        <v>6</v>
      </c>
      <c r="H582" s="36" t="s">
        <v>36</v>
      </c>
      <c r="I582" s="37">
        <v>340</v>
      </c>
      <c r="J582" s="38">
        <v>6.8</v>
      </c>
      <c r="K582" s="39" t="s">
        <v>1207</v>
      </c>
      <c r="L582" s="40" t="s">
        <v>1197</v>
      </c>
      <c r="M582" s="26" t="s">
        <v>16</v>
      </c>
      <c r="N582" s="26"/>
      <c r="O582" s="35" t="str">
        <f t="shared" si="9"/>
        <v>DA</v>
      </c>
    </row>
    <row r="583" spans="1:15" ht="15.75" customHeight="1">
      <c r="A583" s="34">
        <v>582</v>
      </c>
      <c r="B583" s="34">
        <f>VLOOKUP(E583,'[1]CM Liga'!$A:$B,2,FALSE)</f>
        <v>274</v>
      </c>
      <c r="C583" s="35" t="str">
        <f>VLOOKUP(E583,'[1]CM Liga'!$A:$C,3,FALSE)</f>
        <v>Vukovar</v>
      </c>
      <c r="D583" s="26" t="s">
        <v>1208</v>
      </c>
      <c r="E583" s="35" t="s">
        <v>1210</v>
      </c>
      <c r="F583" s="35" t="str">
        <f>VLOOKUP(E583,'[1]CM Liga'!$A:$D,4,FALSE)</f>
        <v>Šarengrad</v>
      </c>
      <c r="G583" s="26">
        <v>7</v>
      </c>
      <c r="H583" s="36" t="s">
        <v>36</v>
      </c>
      <c r="I583" s="37">
        <v>340</v>
      </c>
      <c r="J583" s="38">
        <v>14.4</v>
      </c>
      <c r="K583" s="39" t="s">
        <v>1209</v>
      </c>
      <c r="L583" s="40" t="s">
        <v>1197</v>
      </c>
      <c r="M583" s="26" t="s">
        <v>16</v>
      </c>
      <c r="N583" s="26"/>
      <c r="O583" s="35" t="str">
        <f t="shared" si="9"/>
        <v>DA</v>
      </c>
    </row>
    <row r="584" spans="1:15" ht="15.75" customHeight="1">
      <c r="A584" s="34">
        <v>583</v>
      </c>
      <c r="B584" s="34">
        <f>VLOOKUP(E584,'[1]CM Liga'!$A:$B,2,FALSE)</f>
        <v>271</v>
      </c>
      <c r="C584" s="35" t="str">
        <f>VLOOKUP(E584,'[1]CM Liga'!$A:$C,3,FALSE)</f>
        <v>Istra 2</v>
      </c>
      <c r="D584" s="26" t="s">
        <v>1211</v>
      </c>
      <c r="E584" s="35" t="s">
        <v>1223</v>
      </c>
      <c r="F584" s="35" t="str">
        <f>VLOOKUP(E584,'[1]CM Liga'!$A:$D,4,FALSE)</f>
        <v>Medulin</v>
      </c>
      <c r="G584" s="26">
        <v>1</v>
      </c>
      <c r="H584" s="36" t="s">
        <v>36</v>
      </c>
      <c r="I584" s="37">
        <v>340</v>
      </c>
      <c r="J584" s="38">
        <v>8</v>
      </c>
      <c r="K584" s="39" t="s">
        <v>1212</v>
      </c>
      <c r="L584" s="40" t="s">
        <v>1213</v>
      </c>
      <c r="M584" s="26" t="s">
        <v>16</v>
      </c>
      <c r="N584" s="26"/>
      <c r="O584" s="35" t="str">
        <f t="shared" si="9"/>
        <v>DA</v>
      </c>
    </row>
    <row r="585" spans="1:15" ht="15.75" customHeight="1">
      <c r="A585" s="34">
        <v>584</v>
      </c>
      <c r="B585" s="34">
        <f>VLOOKUP(E585,'[1]CM Liga'!$A:$B,2,FALSE)</f>
        <v>271</v>
      </c>
      <c r="C585" s="35" t="str">
        <f>VLOOKUP(E585,'[1]CM Liga'!$A:$C,3,FALSE)</f>
        <v>Istra 2</v>
      </c>
      <c r="D585" s="26" t="s">
        <v>1214</v>
      </c>
      <c r="E585" s="35" t="s">
        <v>1223</v>
      </c>
      <c r="F585" s="35" t="str">
        <f>VLOOKUP(E585,'[1]CM Liga'!$A:$D,4,FALSE)</f>
        <v>Medulin</v>
      </c>
      <c r="G585" s="26">
        <v>2</v>
      </c>
      <c r="H585" s="36" t="s">
        <v>36</v>
      </c>
      <c r="I585" s="37">
        <v>340</v>
      </c>
      <c r="J585" s="38">
        <v>8</v>
      </c>
      <c r="K585" s="39" t="s">
        <v>1215</v>
      </c>
      <c r="L585" s="40" t="s">
        <v>1213</v>
      </c>
      <c r="M585" s="26" t="s">
        <v>16</v>
      </c>
      <c r="N585" s="26"/>
      <c r="O585" s="35" t="str">
        <f t="shared" si="9"/>
        <v>DA</v>
      </c>
    </row>
    <row r="586" spans="1:15" ht="15.75" customHeight="1">
      <c r="A586" s="34">
        <v>585</v>
      </c>
      <c r="B586" s="34">
        <f>VLOOKUP(E586,'[1]CM Liga'!$A:$B,2,FALSE)</f>
        <v>271</v>
      </c>
      <c r="C586" s="35" t="str">
        <f>VLOOKUP(E586,'[1]CM Liga'!$A:$C,3,FALSE)</f>
        <v>Istra 2</v>
      </c>
      <c r="D586" s="26" t="s">
        <v>1216</v>
      </c>
      <c r="E586" s="35" t="s">
        <v>1223</v>
      </c>
      <c r="F586" s="35" t="str">
        <f>VLOOKUP(E586,'[1]CM Liga'!$A:$D,4,FALSE)</f>
        <v>Medulin</v>
      </c>
      <c r="G586" s="26">
        <v>3</v>
      </c>
      <c r="H586" s="36" t="s">
        <v>36</v>
      </c>
      <c r="I586" s="37">
        <v>330</v>
      </c>
      <c r="J586" s="38">
        <v>8</v>
      </c>
      <c r="K586" s="39" t="s">
        <v>1217</v>
      </c>
      <c r="L586" s="40" t="s">
        <v>1213</v>
      </c>
      <c r="M586" s="26" t="s">
        <v>16</v>
      </c>
      <c r="N586" s="26"/>
      <c r="O586" s="35" t="str">
        <f t="shared" si="9"/>
        <v>DA</v>
      </c>
    </row>
    <row r="587" spans="1:15" ht="15.75" customHeight="1">
      <c r="A587" s="34">
        <v>586</v>
      </c>
      <c r="B587" s="34">
        <f>VLOOKUP(E587,'[1]CM Liga'!$A:$B,2,FALSE)</f>
        <v>271</v>
      </c>
      <c r="C587" s="35" t="str">
        <f>VLOOKUP(E587,'[1]CM Liga'!$A:$C,3,FALSE)</f>
        <v>Istra 2</v>
      </c>
      <c r="D587" s="26" t="s">
        <v>1218</v>
      </c>
      <c r="E587" s="35" t="s">
        <v>1223</v>
      </c>
      <c r="F587" s="35" t="str">
        <f>VLOOKUP(E587,'[1]CM Liga'!$A:$D,4,FALSE)</f>
        <v>Medulin</v>
      </c>
      <c r="G587" s="26">
        <v>4</v>
      </c>
      <c r="H587" s="36" t="s">
        <v>36</v>
      </c>
      <c r="I587" s="37">
        <v>340</v>
      </c>
      <c r="J587" s="38">
        <v>8</v>
      </c>
      <c r="K587" s="39" t="s">
        <v>1217</v>
      </c>
      <c r="L587" s="40" t="s">
        <v>1213</v>
      </c>
      <c r="M587" s="26" t="s">
        <v>16</v>
      </c>
      <c r="N587" s="26"/>
      <c r="O587" s="35" t="str">
        <f t="shared" si="9"/>
        <v>DA</v>
      </c>
    </row>
    <row r="588" spans="1:15" ht="15.75" customHeight="1">
      <c r="A588" s="34">
        <v>587</v>
      </c>
      <c r="B588" s="34">
        <f>VLOOKUP(E588,'[1]CM Liga'!$A:$B,2,FALSE)</f>
        <v>271</v>
      </c>
      <c r="C588" s="35" t="str">
        <f>VLOOKUP(E588,'[1]CM Liga'!$A:$C,3,FALSE)</f>
        <v>Istra 2</v>
      </c>
      <c r="D588" s="26" t="s">
        <v>1219</v>
      </c>
      <c r="E588" s="35" t="s">
        <v>1223</v>
      </c>
      <c r="F588" s="35" t="str">
        <f>VLOOKUP(E588,'[1]CM Liga'!$A:$D,4,FALSE)</f>
        <v>Medulin</v>
      </c>
      <c r="G588" s="26">
        <v>5</v>
      </c>
      <c r="H588" s="36" t="s">
        <v>36</v>
      </c>
      <c r="I588" s="37">
        <v>330</v>
      </c>
      <c r="J588" s="38">
        <v>8</v>
      </c>
      <c r="K588" s="39" t="s">
        <v>1220</v>
      </c>
      <c r="L588" s="40" t="s">
        <v>1213</v>
      </c>
      <c r="M588" s="26" t="s">
        <v>16</v>
      </c>
      <c r="N588" s="26"/>
      <c r="O588" s="35" t="str">
        <f t="shared" si="9"/>
        <v>DA</v>
      </c>
    </row>
    <row r="589" spans="1:15" ht="15.75" customHeight="1">
      <c r="A589" s="34">
        <v>588</v>
      </c>
      <c r="B589" s="34">
        <f>VLOOKUP(E589,'[1]CM Liga'!$A:$B,2,FALSE)</f>
        <v>271</v>
      </c>
      <c r="C589" s="35" t="str">
        <f>VLOOKUP(E589,'[1]CM Liga'!$A:$C,3,FALSE)</f>
        <v>Istra 2</v>
      </c>
      <c r="D589" s="26" t="s">
        <v>1221</v>
      </c>
      <c r="E589" s="35" t="s">
        <v>1223</v>
      </c>
      <c r="F589" s="35" t="str">
        <f>VLOOKUP(E589,'[1]CM Liga'!$A:$D,4,FALSE)</f>
        <v>Medulin</v>
      </c>
      <c r="G589" s="26">
        <v>6</v>
      </c>
      <c r="H589" s="36" t="s">
        <v>36</v>
      </c>
      <c r="I589" s="37">
        <v>340</v>
      </c>
      <c r="J589" s="38">
        <v>8</v>
      </c>
      <c r="K589" s="39" t="s">
        <v>1222</v>
      </c>
      <c r="L589" s="40" t="s">
        <v>1213</v>
      </c>
      <c r="M589" s="26" t="s">
        <v>16</v>
      </c>
      <c r="N589" s="26"/>
      <c r="O589" s="35" t="str">
        <f t="shared" si="9"/>
        <v>DA</v>
      </c>
    </row>
    <row r="590" spans="1:15" ht="15.75" customHeight="1">
      <c r="A590" s="34">
        <v>589</v>
      </c>
      <c r="B590" s="34">
        <f>VLOOKUP(E590,'[1]CM Liga'!$A:$B,2,FALSE)</f>
        <v>240</v>
      </c>
      <c r="C590" s="35" t="str">
        <f>VLOOKUP(E590,'[1]CM Liga'!$A:$C,3,FALSE)</f>
        <v>Zagreb 3</v>
      </c>
      <c r="D590" s="26" t="s">
        <v>1224</v>
      </c>
      <c r="E590" s="35" t="s">
        <v>1243</v>
      </c>
      <c r="F590" s="35" t="str">
        <f>VLOOKUP(E590,'[1]CM Liga'!$A:$D,4,FALSE)</f>
        <v>N. Zagreb, Dugave</v>
      </c>
      <c r="G590" s="26">
        <v>1</v>
      </c>
      <c r="H590" s="36" t="s">
        <v>13</v>
      </c>
      <c r="I590" s="37">
        <v>190</v>
      </c>
      <c r="J590" s="38">
        <v>3</v>
      </c>
      <c r="K590" s="39" t="s">
        <v>1225</v>
      </c>
      <c r="L590" s="40" t="s">
        <v>1226</v>
      </c>
      <c r="M590" s="26" t="s">
        <v>81</v>
      </c>
      <c r="N590" s="26"/>
      <c r="O590" s="35" t="str">
        <f t="shared" si="9"/>
        <v>DA</v>
      </c>
    </row>
    <row r="591" spans="1:15" ht="15.75" customHeight="1">
      <c r="A591" s="34">
        <v>590</v>
      </c>
      <c r="B591" s="34">
        <f>VLOOKUP(E591,'[1]CM Liga'!$A:$B,2,FALSE)</f>
        <v>240</v>
      </c>
      <c r="C591" s="35" t="str">
        <f>VLOOKUP(E591,'[1]CM Liga'!$A:$C,3,FALSE)</f>
        <v>Zagreb 3</v>
      </c>
      <c r="D591" s="26" t="s">
        <v>1227</v>
      </c>
      <c r="E591" s="35" t="s">
        <v>1243</v>
      </c>
      <c r="F591" s="35" t="str">
        <f>VLOOKUP(E591,'[1]CM Liga'!$A:$D,4,FALSE)</f>
        <v>N. Zagreb, Dugave</v>
      </c>
      <c r="G591" s="26">
        <v>2</v>
      </c>
      <c r="H591" s="36" t="s">
        <v>13</v>
      </c>
      <c r="I591" s="37">
        <v>190</v>
      </c>
      <c r="J591" s="38">
        <v>3</v>
      </c>
      <c r="K591" s="39" t="s">
        <v>1228</v>
      </c>
      <c r="L591" s="40" t="s">
        <v>1226</v>
      </c>
      <c r="M591" s="26" t="s">
        <v>81</v>
      </c>
      <c r="N591" s="26"/>
      <c r="O591" s="35" t="str">
        <f t="shared" si="9"/>
        <v>DA</v>
      </c>
    </row>
    <row r="592" spans="1:15" ht="15.75" customHeight="1">
      <c r="A592" s="34">
        <v>591</v>
      </c>
      <c r="B592" s="34">
        <f>VLOOKUP(E592,'[1]CM Liga'!$A:$B,2,FALSE)</f>
        <v>240</v>
      </c>
      <c r="C592" s="35" t="str">
        <f>VLOOKUP(E592,'[1]CM Liga'!$A:$C,3,FALSE)</f>
        <v>Zagreb 3</v>
      </c>
      <c r="D592" s="26" t="s">
        <v>1229</v>
      </c>
      <c r="E592" s="35" t="s">
        <v>1243</v>
      </c>
      <c r="F592" s="35" t="str">
        <f>VLOOKUP(E592,'[1]CM Liga'!$A:$D,4,FALSE)</f>
        <v>N. Zagreb, Dugave</v>
      </c>
      <c r="G592" s="26">
        <v>3</v>
      </c>
      <c r="H592" s="36" t="s">
        <v>13</v>
      </c>
      <c r="I592" s="37">
        <v>190</v>
      </c>
      <c r="J592" s="38">
        <v>3.1</v>
      </c>
      <c r="K592" s="39" t="s">
        <v>1230</v>
      </c>
      <c r="L592" s="40" t="s">
        <v>1226</v>
      </c>
      <c r="M592" s="26" t="s">
        <v>81</v>
      </c>
      <c r="N592" s="26"/>
      <c r="O592" s="35" t="str">
        <f t="shared" si="9"/>
        <v>DA</v>
      </c>
    </row>
    <row r="593" spans="1:15" ht="15.75" customHeight="1">
      <c r="A593" s="34">
        <v>592</v>
      </c>
      <c r="B593" s="34">
        <f>VLOOKUP(E593,'[1]CM Liga'!$A:$B,2,FALSE)</f>
        <v>240</v>
      </c>
      <c r="C593" s="35" t="str">
        <f>VLOOKUP(E593,'[1]CM Liga'!$A:$C,3,FALSE)</f>
        <v>Zagreb 3</v>
      </c>
      <c r="D593" s="26" t="s">
        <v>1231</v>
      </c>
      <c r="E593" s="35" t="s">
        <v>1243</v>
      </c>
      <c r="F593" s="35" t="str">
        <f>VLOOKUP(E593,'[1]CM Liga'!$A:$D,4,FALSE)</f>
        <v>N. Zagreb, Dugave</v>
      </c>
      <c r="G593" s="26">
        <v>4</v>
      </c>
      <c r="H593" s="36" t="s">
        <v>13</v>
      </c>
      <c r="I593" s="37">
        <v>190</v>
      </c>
      <c r="J593" s="38">
        <v>4</v>
      </c>
      <c r="K593" s="39" t="s">
        <v>1232</v>
      </c>
      <c r="L593" s="40" t="s">
        <v>1226</v>
      </c>
      <c r="M593" s="26" t="s">
        <v>81</v>
      </c>
      <c r="N593" s="26"/>
      <c r="O593" s="35" t="str">
        <f t="shared" si="9"/>
        <v>DA</v>
      </c>
    </row>
    <row r="594" spans="1:15" ht="15.75" customHeight="1">
      <c r="A594" s="34">
        <v>593</v>
      </c>
      <c r="B594" s="34">
        <f>VLOOKUP(E594,'[1]CM Liga'!$A:$B,2,FALSE)</f>
        <v>240</v>
      </c>
      <c r="C594" s="35" t="str">
        <f>VLOOKUP(E594,'[1]CM Liga'!$A:$C,3,FALSE)</f>
        <v>Zagreb 3</v>
      </c>
      <c r="D594" s="26" t="s">
        <v>1233</v>
      </c>
      <c r="E594" s="35" t="s">
        <v>1243</v>
      </c>
      <c r="F594" s="35" t="str">
        <f>VLOOKUP(E594,'[1]CM Liga'!$A:$D,4,FALSE)</f>
        <v>N. Zagreb, Dugave</v>
      </c>
      <c r="G594" s="26">
        <v>5</v>
      </c>
      <c r="H594" s="36" t="s">
        <v>13</v>
      </c>
      <c r="I594" s="37">
        <v>160</v>
      </c>
      <c r="J594" s="38">
        <v>3.6</v>
      </c>
      <c r="K594" s="39" t="s">
        <v>1234</v>
      </c>
      <c r="L594" s="40" t="s">
        <v>1226</v>
      </c>
      <c r="M594" s="26" t="s">
        <v>81</v>
      </c>
      <c r="N594" s="26"/>
      <c r="O594" s="35" t="str">
        <f t="shared" si="9"/>
        <v>DA</v>
      </c>
    </row>
    <row r="595" spans="1:15" ht="15.75" customHeight="1">
      <c r="A595" s="34">
        <v>594</v>
      </c>
      <c r="B595" s="34">
        <f>VLOOKUP(E595,'[1]CM Liga'!$A:$B,2,FALSE)</f>
        <v>240</v>
      </c>
      <c r="C595" s="35" t="str">
        <f>VLOOKUP(E595,'[1]CM Liga'!$A:$C,3,FALSE)</f>
        <v>Zagreb 3</v>
      </c>
      <c r="D595" s="26" t="s">
        <v>1235</v>
      </c>
      <c r="E595" s="35" t="s">
        <v>1243</v>
      </c>
      <c r="F595" s="35" t="str">
        <f>VLOOKUP(E595,'[1]CM Liga'!$A:$D,4,FALSE)</f>
        <v>N. Zagreb, Dugave</v>
      </c>
      <c r="G595" s="26">
        <v>6</v>
      </c>
      <c r="H595" s="36" t="s">
        <v>13</v>
      </c>
      <c r="I595" s="37">
        <v>190</v>
      </c>
      <c r="J595" s="38">
        <v>3</v>
      </c>
      <c r="K595" s="39" t="s">
        <v>1236</v>
      </c>
      <c r="L595" s="40" t="s">
        <v>1226</v>
      </c>
      <c r="M595" s="26" t="s">
        <v>81</v>
      </c>
      <c r="N595" s="26"/>
      <c r="O595" s="35" t="str">
        <f t="shared" si="9"/>
        <v>DA</v>
      </c>
    </row>
    <row r="596" spans="1:15" ht="15.75" customHeight="1">
      <c r="A596" s="34">
        <v>595</v>
      </c>
      <c r="B596" s="34">
        <f>VLOOKUP(E596,'[1]CM Liga'!$A:$B,2,FALSE)</f>
        <v>240</v>
      </c>
      <c r="C596" s="35" t="str">
        <f>VLOOKUP(E596,'[1]CM Liga'!$A:$C,3,FALSE)</f>
        <v>Zagreb 3</v>
      </c>
      <c r="D596" s="26" t="s">
        <v>1237</v>
      </c>
      <c r="E596" s="35" t="s">
        <v>1243</v>
      </c>
      <c r="F596" s="35" t="str">
        <f>VLOOKUP(E596,'[1]CM Liga'!$A:$D,4,FALSE)</f>
        <v>N. Zagreb, Dugave</v>
      </c>
      <c r="G596" s="26">
        <v>7</v>
      </c>
      <c r="H596" s="36" t="s">
        <v>13</v>
      </c>
      <c r="I596" s="37">
        <v>170</v>
      </c>
      <c r="J596" s="38">
        <v>3.3</v>
      </c>
      <c r="K596" s="39" t="s">
        <v>1238</v>
      </c>
      <c r="L596" s="40" t="s">
        <v>1226</v>
      </c>
      <c r="M596" s="26" t="s">
        <v>81</v>
      </c>
      <c r="N596" s="26"/>
      <c r="O596" s="35" t="str">
        <f t="shared" si="9"/>
        <v>DA</v>
      </c>
    </row>
    <row r="597" spans="1:15" ht="15.75" customHeight="1">
      <c r="A597" s="34">
        <v>596</v>
      </c>
      <c r="B597" s="34">
        <f>VLOOKUP(E597,'[1]CM Liga'!$A:$B,2,FALSE)</f>
        <v>240</v>
      </c>
      <c r="C597" s="35" t="str">
        <f>VLOOKUP(E597,'[1]CM Liga'!$A:$C,3,FALSE)</f>
        <v>Zagreb 3</v>
      </c>
      <c r="D597" s="26" t="s">
        <v>1239</v>
      </c>
      <c r="E597" s="35" t="s">
        <v>1243</v>
      </c>
      <c r="F597" s="35" t="str">
        <f>VLOOKUP(E597,'[1]CM Liga'!$A:$D,4,FALSE)</f>
        <v>N. Zagreb, Dugave</v>
      </c>
      <c r="G597" s="26">
        <v>8</v>
      </c>
      <c r="H597" s="36" t="s">
        <v>13</v>
      </c>
      <c r="I597" s="37">
        <v>160</v>
      </c>
      <c r="J597" s="38">
        <v>3.4</v>
      </c>
      <c r="K597" s="39" t="s">
        <v>1240</v>
      </c>
      <c r="L597" s="40" t="s">
        <v>1226</v>
      </c>
      <c r="M597" s="26" t="s">
        <v>81</v>
      </c>
      <c r="N597" s="26"/>
      <c r="O597" s="35" t="str">
        <f t="shared" si="9"/>
        <v>DA</v>
      </c>
    </row>
    <row r="598" spans="1:15" ht="15.75" customHeight="1">
      <c r="A598" s="34">
        <v>597</v>
      </c>
      <c r="B598" s="34">
        <f>VLOOKUP(E598,'[1]CM Liga'!$A:$B,2,FALSE)</f>
        <v>240</v>
      </c>
      <c r="C598" s="35" t="str">
        <f>VLOOKUP(E598,'[1]CM Liga'!$A:$C,3,FALSE)</f>
        <v>Zagreb 3</v>
      </c>
      <c r="D598" s="26" t="s">
        <v>1241</v>
      </c>
      <c r="E598" s="35" t="s">
        <v>1243</v>
      </c>
      <c r="F598" s="35" t="str">
        <f>VLOOKUP(E598,'[1]CM Liga'!$A:$D,4,FALSE)</f>
        <v>N. Zagreb, Dugave</v>
      </c>
      <c r="G598" s="26">
        <v>9</v>
      </c>
      <c r="H598" s="36" t="s">
        <v>13</v>
      </c>
      <c r="I598" s="37">
        <v>180</v>
      </c>
      <c r="J598" s="38">
        <v>3</v>
      </c>
      <c r="K598" s="39" t="s">
        <v>1242</v>
      </c>
      <c r="L598" s="40" t="s">
        <v>1226</v>
      </c>
      <c r="M598" s="26" t="s">
        <v>81</v>
      </c>
      <c r="N598" s="26"/>
      <c r="O598" s="35" t="str">
        <f t="shared" si="9"/>
        <v>DA</v>
      </c>
    </row>
    <row r="599" spans="1:15" ht="15.75" customHeight="1">
      <c r="A599" s="34">
        <v>598</v>
      </c>
      <c r="B599" s="34">
        <f>VLOOKUP(E599,'[1]CM Liga'!$A:$B,2,FALSE)</f>
        <v>174</v>
      </c>
      <c r="C599" s="35" t="str">
        <f>VLOOKUP(E599,'[1]CM Liga'!$A:$C,3,FALSE)</f>
        <v>Zagorje 1</v>
      </c>
      <c r="D599" s="26" t="s">
        <v>1244</v>
      </c>
      <c r="E599" s="35" t="s">
        <v>1252</v>
      </c>
      <c r="F599" s="35" t="str">
        <f>VLOOKUP(E599,'[1]CM Liga'!$A:$D,4,FALSE)</f>
        <v>Lobor</v>
      </c>
      <c r="G599" s="26">
        <v>1</v>
      </c>
      <c r="H599" s="36" t="s">
        <v>36</v>
      </c>
      <c r="I599" s="37">
        <v>340</v>
      </c>
      <c r="J599" s="38">
        <v>10.6</v>
      </c>
      <c r="K599" s="39" t="s">
        <v>1245</v>
      </c>
      <c r="L599" s="40" t="s">
        <v>2944</v>
      </c>
      <c r="M599" s="26" t="s">
        <v>16</v>
      </c>
      <c r="N599" s="26"/>
      <c r="O599" s="35" t="str">
        <f t="shared" si="9"/>
        <v>NE</v>
      </c>
    </row>
    <row r="600" spans="1:15" ht="15.75" customHeight="1">
      <c r="A600" s="34">
        <v>599</v>
      </c>
      <c r="B600" s="34">
        <f>VLOOKUP(E600,'[1]CM Liga'!$A:$B,2,FALSE)</f>
        <v>174</v>
      </c>
      <c r="C600" s="35" t="str">
        <f>VLOOKUP(E600,'[1]CM Liga'!$A:$C,3,FALSE)</f>
        <v>Zagorje 1</v>
      </c>
      <c r="D600" s="26" t="s">
        <v>1246</v>
      </c>
      <c r="E600" s="35" t="s">
        <v>1252</v>
      </c>
      <c r="F600" s="35" t="str">
        <f>VLOOKUP(E600,'[1]CM Liga'!$A:$D,4,FALSE)</f>
        <v>Lobor</v>
      </c>
      <c r="G600" s="26">
        <v>2</v>
      </c>
      <c r="H600" s="36" t="s">
        <v>36</v>
      </c>
      <c r="I600" s="37">
        <v>340</v>
      </c>
      <c r="J600" s="38">
        <v>10.6</v>
      </c>
      <c r="K600" s="39" t="s">
        <v>1247</v>
      </c>
      <c r="L600" s="40" t="s">
        <v>2944</v>
      </c>
      <c r="M600" s="26" t="s">
        <v>16</v>
      </c>
      <c r="N600" s="26"/>
      <c r="O600" s="35" t="str">
        <f t="shared" si="9"/>
        <v>NE</v>
      </c>
    </row>
    <row r="601" spans="1:15" ht="15.75" customHeight="1">
      <c r="A601" s="34">
        <v>600</v>
      </c>
      <c r="B601" s="34">
        <f>VLOOKUP(E601,'[1]CM Liga'!$A:$B,2,FALSE)</f>
        <v>174</v>
      </c>
      <c r="C601" s="35" t="str">
        <f>VLOOKUP(E601,'[1]CM Liga'!$A:$C,3,FALSE)</f>
        <v>Zagorje 1</v>
      </c>
      <c r="D601" s="26" t="s">
        <v>1248</v>
      </c>
      <c r="E601" s="35" t="s">
        <v>1252</v>
      </c>
      <c r="F601" s="35" t="str">
        <f>VLOOKUP(E601,'[1]CM Liga'!$A:$D,4,FALSE)</f>
        <v>Lobor</v>
      </c>
      <c r="G601" s="26">
        <v>3</v>
      </c>
      <c r="H601" s="36" t="s">
        <v>36</v>
      </c>
      <c r="I601" s="37">
        <v>340</v>
      </c>
      <c r="J601" s="38">
        <v>10.7</v>
      </c>
      <c r="K601" s="39" t="s">
        <v>1249</v>
      </c>
      <c r="L601" s="40" t="s">
        <v>2944</v>
      </c>
      <c r="M601" s="26" t="s">
        <v>16</v>
      </c>
      <c r="N601" s="26"/>
      <c r="O601" s="35" t="str">
        <f t="shared" si="9"/>
        <v>NE</v>
      </c>
    </row>
    <row r="602" spans="1:15" ht="15.75" customHeight="1">
      <c r="A602" s="34">
        <v>601</v>
      </c>
      <c r="B602" s="34">
        <f>VLOOKUP(E602,'[1]CM Liga'!$A:$B,2,FALSE)</f>
        <v>174</v>
      </c>
      <c r="C602" s="35" t="str">
        <f>VLOOKUP(E602,'[1]CM Liga'!$A:$C,3,FALSE)</f>
        <v>Zagorje 1</v>
      </c>
      <c r="D602" s="26" t="s">
        <v>1250</v>
      </c>
      <c r="E602" s="35" t="s">
        <v>1252</v>
      </c>
      <c r="F602" s="35" t="str">
        <f>VLOOKUP(E602,'[1]CM Liga'!$A:$D,4,FALSE)</f>
        <v>Lobor</v>
      </c>
      <c r="G602" s="26">
        <v>4</v>
      </c>
      <c r="H602" s="36" t="s">
        <v>36</v>
      </c>
      <c r="I602" s="37">
        <v>340</v>
      </c>
      <c r="J602" s="38">
        <v>8.9</v>
      </c>
      <c r="K602" s="39" t="s">
        <v>1251</v>
      </c>
      <c r="L602" s="40" t="s">
        <v>2944</v>
      </c>
      <c r="M602" s="26" t="s">
        <v>16</v>
      </c>
      <c r="N602" s="26"/>
      <c r="O602" s="35" t="str">
        <f t="shared" si="9"/>
        <v>NE</v>
      </c>
    </row>
    <row r="603" spans="1:15" ht="15.75" customHeight="1">
      <c r="A603" s="34">
        <v>602</v>
      </c>
      <c r="B603" s="34">
        <f>VLOOKUP(E603,'[1]CM Liga'!$A:$B,2,FALSE)</f>
        <v>232</v>
      </c>
      <c r="C603" s="35" t="str">
        <f>VLOOKUP(E603,'[1]CM Liga'!$A:$C,3,FALSE)</f>
        <v>Đakovo</v>
      </c>
      <c r="D603" s="26" t="s">
        <v>1259</v>
      </c>
      <c r="E603" s="35" t="s">
        <v>1270</v>
      </c>
      <c r="F603" s="35" t="str">
        <f>VLOOKUP(E603,'[1]CM Liga'!$A:$D,4,FALSE)</f>
        <v>Gorjani</v>
      </c>
      <c r="G603" s="26">
        <v>1</v>
      </c>
      <c r="H603" s="36" t="s">
        <v>36</v>
      </c>
      <c r="I603" s="37">
        <v>270</v>
      </c>
      <c r="J603" s="38">
        <v>10.8</v>
      </c>
      <c r="K603" s="39" t="s">
        <v>1260</v>
      </c>
      <c r="L603" s="40" t="s">
        <v>1261</v>
      </c>
      <c r="M603" s="26" t="s">
        <v>16</v>
      </c>
      <c r="N603" s="26"/>
      <c r="O603" s="35" t="str">
        <f t="shared" si="9"/>
        <v>DA</v>
      </c>
    </row>
    <row r="604" spans="1:15" ht="15.75" customHeight="1">
      <c r="A604" s="34">
        <v>603</v>
      </c>
      <c r="B604" s="34">
        <f>VLOOKUP(E604,'[1]CM Liga'!$A:$B,2,FALSE)</f>
        <v>232</v>
      </c>
      <c r="C604" s="35" t="str">
        <f>VLOOKUP(E604,'[1]CM Liga'!$A:$C,3,FALSE)</f>
        <v>Đakovo</v>
      </c>
      <c r="D604" s="26" t="s">
        <v>1262</v>
      </c>
      <c r="E604" s="35" t="s">
        <v>1270</v>
      </c>
      <c r="F604" s="35" t="str">
        <f>VLOOKUP(E604,'[1]CM Liga'!$A:$D,4,FALSE)</f>
        <v>Gorjani</v>
      </c>
      <c r="G604" s="26">
        <v>2</v>
      </c>
      <c r="H604" s="36" t="s">
        <v>36</v>
      </c>
      <c r="I604" s="37">
        <v>160</v>
      </c>
      <c r="J604" s="38">
        <v>12</v>
      </c>
      <c r="K604" s="39" t="s">
        <v>1263</v>
      </c>
      <c r="L604" s="40" t="s">
        <v>1261</v>
      </c>
      <c r="M604" s="26" t="s">
        <v>16</v>
      </c>
      <c r="N604" s="26"/>
      <c r="O604" s="35" t="str">
        <f t="shared" si="9"/>
        <v>DA</v>
      </c>
    </row>
    <row r="605" spans="1:15" ht="15.75" customHeight="1">
      <c r="A605" s="34">
        <v>604</v>
      </c>
      <c r="B605" s="34">
        <f>VLOOKUP(E605,'[1]CM Liga'!$A:$B,2,FALSE)</f>
        <v>232</v>
      </c>
      <c r="C605" s="35" t="str">
        <f>VLOOKUP(E605,'[1]CM Liga'!$A:$C,3,FALSE)</f>
        <v>Đakovo</v>
      </c>
      <c r="D605" s="26" t="s">
        <v>1264</v>
      </c>
      <c r="E605" s="35" t="s">
        <v>1270</v>
      </c>
      <c r="F605" s="35" t="str">
        <f>VLOOKUP(E605,'[1]CM Liga'!$A:$D,4,FALSE)</f>
        <v>Gorjani</v>
      </c>
      <c r="G605" s="26">
        <v>3</v>
      </c>
      <c r="H605" s="36" t="s">
        <v>36</v>
      </c>
      <c r="I605" s="37">
        <v>270</v>
      </c>
      <c r="J605" s="38">
        <v>10.5</v>
      </c>
      <c r="K605" s="39" t="s">
        <v>1265</v>
      </c>
      <c r="L605" s="40" t="s">
        <v>1261</v>
      </c>
      <c r="M605" s="26" t="s">
        <v>16</v>
      </c>
      <c r="N605" s="26"/>
      <c r="O605" s="35" t="str">
        <f t="shared" si="9"/>
        <v>DA</v>
      </c>
    </row>
    <row r="606" spans="1:15" ht="15.75" customHeight="1">
      <c r="A606" s="34">
        <v>605</v>
      </c>
      <c r="B606" s="34">
        <f>VLOOKUP(E606,'[1]CM Liga'!$A:$B,2,FALSE)</f>
        <v>232</v>
      </c>
      <c r="C606" s="35" t="str">
        <f>VLOOKUP(E606,'[1]CM Liga'!$A:$C,3,FALSE)</f>
        <v>Đakovo</v>
      </c>
      <c r="D606" s="26" t="s">
        <v>1266</v>
      </c>
      <c r="E606" s="35" t="s">
        <v>1270</v>
      </c>
      <c r="F606" s="35" t="str">
        <f>VLOOKUP(E606,'[1]CM Liga'!$A:$D,4,FALSE)</f>
        <v>Gorjani</v>
      </c>
      <c r="G606" s="26">
        <v>4</v>
      </c>
      <c r="H606" s="36" t="s">
        <v>36</v>
      </c>
      <c r="I606" s="37">
        <v>260</v>
      </c>
      <c r="J606" s="38">
        <v>11.1</v>
      </c>
      <c r="K606" s="39" t="s">
        <v>1267</v>
      </c>
      <c r="L606" s="40" t="s">
        <v>1261</v>
      </c>
      <c r="M606" s="26" t="s">
        <v>16</v>
      </c>
      <c r="N606" s="26"/>
      <c r="O606" s="35" t="str">
        <f t="shared" si="9"/>
        <v>DA</v>
      </c>
    </row>
    <row r="607" spans="1:15" ht="15.75" customHeight="1">
      <c r="A607" s="34">
        <v>606</v>
      </c>
      <c r="B607" s="34">
        <f>VLOOKUP(E607,'[1]CM Liga'!$A:$B,2,FALSE)</f>
        <v>232</v>
      </c>
      <c r="C607" s="35" t="str">
        <f>VLOOKUP(E607,'[1]CM Liga'!$A:$C,3,FALSE)</f>
        <v>Đakovo</v>
      </c>
      <c r="D607" s="26" t="s">
        <v>1268</v>
      </c>
      <c r="E607" s="35" t="s">
        <v>1270</v>
      </c>
      <c r="F607" s="35" t="str">
        <f>VLOOKUP(E607,'[1]CM Liga'!$A:$D,4,FALSE)</f>
        <v>Gorjani</v>
      </c>
      <c r="G607" s="26">
        <v>5</v>
      </c>
      <c r="H607" s="36" t="s">
        <v>36</v>
      </c>
      <c r="I607" s="37">
        <v>0</v>
      </c>
      <c r="J607" s="38">
        <v>100</v>
      </c>
      <c r="K607" s="39"/>
      <c r="L607" s="40" t="s">
        <v>1261</v>
      </c>
      <c r="M607" s="26" t="s">
        <v>16</v>
      </c>
      <c r="N607" s="26" t="s">
        <v>1269</v>
      </c>
      <c r="O607" s="35" t="str">
        <f t="shared" si="9"/>
        <v>DA</v>
      </c>
    </row>
    <row r="608" spans="1:15" ht="15.75" customHeight="1">
      <c r="A608" s="34">
        <v>607</v>
      </c>
      <c r="B608" s="34">
        <f>VLOOKUP(E608,'[1]CM Liga'!$A:$B,2,FALSE)</f>
        <v>194</v>
      </c>
      <c r="C608" s="35" t="str">
        <f>VLOOKUP(E608,'[1]CM Liga'!$A:$C,3,FALSE)</f>
        <v>Osijek</v>
      </c>
      <c r="D608" s="26" t="s">
        <v>1271</v>
      </c>
      <c r="E608" s="35" t="s">
        <v>1286</v>
      </c>
      <c r="F608" s="35" t="str">
        <f>VLOOKUP(E608,'[1]CM Liga'!$A:$D,4,FALSE)</f>
        <v>Osijek</v>
      </c>
      <c r="G608" s="26">
        <v>1</v>
      </c>
      <c r="H608" s="36" t="s">
        <v>13</v>
      </c>
      <c r="I608" s="37">
        <v>150</v>
      </c>
      <c r="J608" s="38">
        <v>8.4700000000000006</v>
      </c>
      <c r="K608" s="39" t="s">
        <v>1272</v>
      </c>
      <c r="L608" s="40" t="s">
        <v>1273</v>
      </c>
      <c r="M608" s="26" t="s">
        <v>16</v>
      </c>
      <c r="N608" s="26"/>
      <c r="O608" s="35" t="str">
        <f t="shared" si="9"/>
        <v>NE</v>
      </c>
    </row>
    <row r="609" spans="1:15" ht="15.75" customHeight="1">
      <c r="A609" s="34">
        <v>608</v>
      </c>
      <c r="B609" s="34">
        <f>VLOOKUP(E609,'[1]CM Liga'!$A:$B,2,FALSE)</f>
        <v>194</v>
      </c>
      <c r="C609" s="35" t="str">
        <f>VLOOKUP(E609,'[1]CM Liga'!$A:$C,3,FALSE)</f>
        <v>Osijek</v>
      </c>
      <c r="D609" s="26" t="s">
        <v>1274</v>
      </c>
      <c r="E609" s="35" t="s">
        <v>1286</v>
      </c>
      <c r="F609" s="35" t="str">
        <f>VLOOKUP(E609,'[1]CM Liga'!$A:$D,4,FALSE)</f>
        <v>Osijek</v>
      </c>
      <c r="G609" s="26">
        <v>2</v>
      </c>
      <c r="H609" s="36" t="s">
        <v>13</v>
      </c>
      <c r="I609" s="37">
        <v>150</v>
      </c>
      <c r="J609" s="38">
        <v>6.9</v>
      </c>
      <c r="K609" s="39" t="s">
        <v>1275</v>
      </c>
      <c r="L609" s="40" t="s">
        <v>1273</v>
      </c>
      <c r="M609" s="26" t="s">
        <v>16</v>
      </c>
      <c r="N609" s="26"/>
      <c r="O609" s="35" t="str">
        <f t="shared" si="9"/>
        <v>NE</v>
      </c>
    </row>
    <row r="610" spans="1:15" ht="15.75" customHeight="1">
      <c r="A610" s="34">
        <v>609</v>
      </c>
      <c r="B610" s="34">
        <f>VLOOKUP(E610,'[1]CM Liga'!$A:$B,2,FALSE)</f>
        <v>194</v>
      </c>
      <c r="C610" s="35" t="str">
        <f>VLOOKUP(E610,'[1]CM Liga'!$A:$C,3,FALSE)</f>
        <v>Osijek</v>
      </c>
      <c r="D610" s="26" t="s">
        <v>1276</v>
      </c>
      <c r="E610" s="35" t="s">
        <v>1286</v>
      </c>
      <c r="F610" s="35" t="str">
        <f>VLOOKUP(E610,'[1]CM Liga'!$A:$D,4,FALSE)</f>
        <v>Osijek</v>
      </c>
      <c r="G610" s="26">
        <v>3</v>
      </c>
      <c r="H610" s="36" t="s">
        <v>13</v>
      </c>
      <c r="I610" s="37">
        <v>190</v>
      </c>
      <c r="J610" s="38">
        <v>6.77</v>
      </c>
      <c r="K610" s="39" t="s">
        <v>1277</v>
      </c>
      <c r="L610" s="40" t="s">
        <v>1273</v>
      </c>
      <c r="M610" s="26" t="s">
        <v>16</v>
      </c>
      <c r="N610" s="26"/>
      <c r="O610" s="35" t="str">
        <f t="shared" si="9"/>
        <v>NE</v>
      </c>
    </row>
    <row r="611" spans="1:15" ht="15.75" customHeight="1">
      <c r="A611" s="34">
        <v>610</v>
      </c>
      <c r="B611" s="34">
        <f>VLOOKUP(E611,'[1]CM Liga'!$A:$B,2,FALSE)</f>
        <v>194</v>
      </c>
      <c r="C611" s="35" t="str">
        <f>VLOOKUP(E611,'[1]CM Liga'!$A:$C,3,FALSE)</f>
        <v>Osijek</v>
      </c>
      <c r="D611" s="26" t="s">
        <v>1278</v>
      </c>
      <c r="E611" s="35" t="s">
        <v>1286</v>
      </c>
      <c r="F611" s="35" t="str">
        <f>VLOOKUP(E611,'[1]CM Liga'!$A:$D,4,FALSE)</f>
        <v>Osijek</v>
      </c>
      <c r="G611" s="26">
        <v>4</v>
      </c>
      <c r="H611" s="36" t="s">
        <v>13</v>
      </c>
      <c r="I611" s="37">
        <v>170</v>
      </c>
      <c r="J611" s="38">
        <v>7.52</v>
      </c>
      <c r="K611" s="39" t="s">
        <v>1279</v>
      </c>
      <c r="L611" s="40" t="s">
        <v>1273</v>
      </c>
      <c r="M611" s="26" t="s">
        <v>16</v>
      </c>
      <c r="N611" s="26"/>
      <c r="O611" s="35" t="str">
        <f t="shared" si="9"/>
        <v>NE</v>
      </c>
    </row>
    <row r="612" spans="1:15" ht="15.75" customHeight="1">
      <c r="A612" s="34">
        <v>611</v>
      </c>
      <c r="B612" s="34">
        <f>VLOOKUP(E612,'[1]CM Liga'!$A:$B,2,FALSE)</f>
        <v>194</v>
      </c>
      <c r="C612" s="35" t="str">
        <f>VLOOKUP(E612,'[1]CM Liga'!$A:$C,3,FALSE)</f>
        <v>Osijek</v>
      </c>
      <c r="D612" s="26" t="s">
        <v>1280</v>
      </c>
      <c r="E612" s="35" t="s">
        <v>1286</v>
      </c>
      <c r="F612" s="35" t="str">
        <f>VLOOKUP(E612,'[1]CM Liga'!$A:$D,4,FALSE)</f>
        <v>Osijek</v>
      </c>
      <c r="G612" s="26">
        <v>5</v>
      </c>
      <c r="H612" s="36" t="s">
        <v>36</v>
      </c>
      <c r="I612" s="37">
        <v>340</v>
      </c>
      <c r="J612" s="38">
        <v>11.82</v>
      </c>
      <c r="K612" s="39" t="s">
        <v>1281</v>
      </c>
      <c r="L612" s="40" t="s">
        <v>1273</v>
      </c>
      <c r="M612" s="26" t="s">
        <v>16</v>
      </c>
      <c r="N612" s="26"/>
      <c r="O612" s="35" t="str">
        <f t="shared" si="9"/>
        <v>NE</v>
      </c>
    </row>
    <row r="613" spans="1:15" ht="15.75" customHeight="1">
      <c r="A613" s="34">
        <v>612</v>
      </c>
      <c r="B613" s="34">
        <f>VLOOKUP(E613,'[1]CM Liga'!$A:$B,2,FALSE)</f>
        <v>194</v>
      </c>
      <c r="C613" s="35" t="str">
        <f>VLOOKUP(E613,'[1]CM Liga'!$A:$C,3,FALSE)</f>
        <v>Osijek</v>
      </c>
      <c r="D613" s="26" t="s">
        <v>1282</v>
      </c>
      <c r="E613" s="35" t="s">
        <v>1286</v>
      </c>
      <c r="F613" s="35" t="str">
        <f>VLOOKUP(E613,'[1]CM Liga'!$A:$D,4,FALSE)</f>
        <v>Osijek</v>
      </c>
      <c r="G613" s="26">
        <v>6</v>
      </c>
      <c r="H613" s="36" t="s">
        <v>36</v>
      </c>
      <c r="I613" s="37">
        <v>340</v>
      </c>
      <c r="J613" s="38">
        <v>11.81</v>
      </c>
      <c r="K613" s="39" t="s">
        <v>1283</v>
      </c>
      <c r="L613" s="40" t="s">
        <v>1273</v>
      </c>
      <c r="M613" s="26" t="s">
        <v>16</v>
      </c>
      <c r="N613" s="26"/>
      <c r="O613" s="35" t="str">
        <f t="shared" si="9"/>
        <v>NE</v>
      </c>
    </row>
    <row r="614" spans="1:15" ht="15.75" customHeight="1">
      <c r="A614" s="34">
        <v>613</v>
      </c>
      <c r="B614" s="34">
        <f>VLOOKUP(E614,'[1]CM Liga'!$A:$B,2,FALSE)</f>
        <v>194</v>
      </c>
      <c r="C614" s="35" t="str">
        <f>VLOOKUP(E614,'[1]CM Liga'!$A:$C,3,FALSE)</f>
        <v>Osijek</v>
      </c>
      <c r="D614" s="26" t="s">
        <v>1284</v>
      </c>
      <c r="E614" s="35" t="s">
        <v>1286</v>
      </c>
      <c r="F614" s="35" t="str">
        <f>VLOOKUP(E614,'[1]CM Liga'!$A:$D,4,FALSE)</f>
        <v>Osijek</v>
      </c>
      <c r="G614" s="26">
        <v>7</v>
      </c>
      <c r="H614" s="36" t="s">
        <v>36</v>
      </c>
      <c r="I614" s="37">
        <v>340</v>
      </c>
      <c r="J614" s="38">
        <v>10.94</v>
      </c>
      <c r="K614" s="39" t="s">
        <v>1285</v>
      </c>
      <c r="L614" s="40" t="s">
        <v>1273</v>
      </c>
      <c r="M614" s="26" t="s">
        <v>16</v>
      </c>
      <c r="N614" s="26"/>
      <c r="O614" s="35" t="str">
        <f t="shared" si="9"/>
        <v>NE</v>
      </c>
    </row>
    <row r="615" spans="1:15" ht="15.75" customHeight="1">
      <c r="A615" s="34">
        <v>614</v>
      </c>
      <c r="B615" s="34">
        <f>VLOOKUP(E615,'[1]CM Liga'!$A:$B,2,FALSE)</f>
        <v>219</v>
      </c>
      <c r="C615" s="35" t="str">
        <f>VLOOKUP(E615,'[1]CM Liga'!$A:$C,3,FALSE)</f>
        <v>Metković</v>
      </c>
      <c r="D615" s="26" t="s">
        <v>1287</v>
      </c>
      <c r="E615" s="35" t="s">
        <v>1298</v>
      </c>
      <c r="F615" s="35" t="str">
        <f>VLOOKUP(E615,'[1]CM Liga'!$A:$D,4,FALSE)</f>
        <v>Grude, BiH</v>
      </c>
      <c r="G615" s="26">
        <v>1</v>
      </c>
      <c r="H615" s="36" t="s">
        <v>36</v>
      </c>
      <c r="I615" s="37">
        <v>300</v>
      </c>
      <c r="J615" s="38">
        <v>9.6999999999999993</v>
      </c>
      <c r="K615" s="39" t="s">
        <v>1288</v>
      </c>
      <c r="L615" s="40" t="s">
        <v>1289</v>
      </c>
      <c r="M615" s="26" t="s">
        <v>16</v>
      </c>
      <c r="N615" s="26">
        <v>1</v>
      </c>
      <c r="O615" s="35" t="str">
        <f t="shared" si="9"/>
        <v>DA</v>
      </c>
    </row>
    <row r="616" spans="1:15" ht="15.75" customHeight="1">
      <c r="A616" s="34">
        <v>615</v>
      </c>
      <c r="B616" s="34">
        <f>VLOOKUP(E616,'[1]CM Liga'!$A:$B,2,FALSE)</f>
        <v>219</v>
      </c>
      <c r="C616" s="35" t="str">
        <f>VLOOKUP(E616,'[1]CM Liga'!$A:$C,3,FALSE)</f>
        <v>Metković</v>
      </c>
      <c r="D616" s="26" t="s">
        <v>1290</v>
      </c>
      <c r="E616" s="35" t="s">
        <v>1298</v>
      </c>
      <c r="F616" s="35" t="str">
        <f>VLOOKUP(E616,'[1]CM Liga'!$A:$D,4,FALSE)</f>
        <v>Grude, BiH</v>
      </c>
      <c r="G616" s="26">
        <v>2</v>
      </c>
      <c r="H616" s="36" t="s">
        <v>36</v>
      </c>
      <c r="I616" s="37">
        <v>240</v>
      </c>
      <c r="J616" s="38">
        <v>13.5</v>
      </c>
      <c r="K616" s="39" t="s">
        <v>1291</v>
      </c>
      <c r="L616" s="40" t="s">
        <v>1289</v>
      </c>
      <c r="M616" s="26" t="s">
        <v>16</v>
      </c>
      <c r="N616" s="26">
        <v>2</v>
      </c>
      <c r="O616" s="35" t="str">
        <f t="shared" si="9"/>
        <v>DA</v>
      </c>
    </row>
    <row r="617" spans="1:15" ht="15.75" customHeight="1">
      <c r="A617" s="34">
        <v>616</v>
      </c>
      <c r="B617" s="34">
        <f>VLOOKUP(E617,'[1]CM Liga'!$A:$B,2,FALSE)</f>
        <v>219</v>
      </c>
      <c r="C617" s="35" t="str">
        <f>VLOOKUP(E617,'[1]CM Liga'!$A:$C,3,FALSE)</f>
        <v>Metković</v>
      </c>
      <c r="D617" s="26" t="s">
        <v>1292</v>
      </c>
      <c r="E617" s="35" t="s">
        <v>1298</v>
      </c>
      <c r="F617" s="35" t="str">
        <f>VLOOKUP(E617,'[1]CM Liga'!$A:$D,4,FALSE)</f>
        <v>Grude, BiH</v>
      </c>
      <c r="G617" s="26">
        <v>3</v>
      </c>
      <c r="H617" s="36" t="s">
        <v>36</v>
      </c>
      <c r="I617" s="37">
        <v>170</v>
      </c>
      <c r="J617" s="38">
        <v>14.4</v>
      </c>
      <c r="K617" s="39" t="s">
        <v>1293</v>
      </c>
      <c r="L617" s="40" t="s">
        <v>1289</v>
      </c>
      <c r="M617" s="26" t="s">
        <v>16</v>
      </c>
      <c r="N617" s="26">
        <v>3</v>
      </c>
      <c r="O617" s="35" t="str">
        <f t="shared" si="9"/>
        <v>DA</v>
      </c>
    </row>
    <row r="618" spans="1:15" ht="15.75" customHeight="1">
      <c r="A618" s="34">
        <v>617</v>
      </c>
      <c r="B618" s="34">
        <f>VLOOKUP(E618,'[1]CM Liga'!$A:$B,2,FALSE)</f>
        <v>219</v>
      </c>
      <c r="C618" s="35" t="str">
        <f>VLOOKUP(E618,'[1]CM Liga'!$A:$C,3,FALSE)</f>
        <v>Metković</v>
      </c>
      <c r="D618" s="26" t="s">
        <v>1294</v>
      </c>
      <c r="E618" s="35" t="s">
        <v>1298</v>
      </c>
      <c r="F618" s="35" t="str">
        <f>VLOOKUP(E618,'[1]CM Liga'!$A:$D,4,FALSE)</f>
        <v>Grude, BiH</v>
      </c>
      <c r="G618" s="26">
        <v>4</v>
      </c>
      <c r="H618" s="36" t="s">
        <v>36</v>
      </c>
      <c r="I618" s="37">
        <v>260</v>
      </c>
      <c r="J618" s="38">
        <v>9.6999999999999993</v>
      </c>
      <c r="K618" s="39" t="s">
        <v>1295</v>
      </c>
      <c r="L618" s="40" t="s">
        <v>1289</v>
      </c>
      <c r="M618" s="26" t="s">
        <v>16</v>
      </c>
      <c r="N618" s="26">
        <v>6</v>
      </c>
      <c r="O618" s="35" t="str">
        <f t="shared" si="9"/>
        <v>DA</v>
      </c>
    </row>
    <row r="619" spans="1:15" ht="15.75" customHeight="1">
      <c r="A619" s="34">
        <v>618</v>
      </c>
      <c r="B619" s="34">
        <f>VLOOKUP(E619,'[1]CM Liga'!$A:$B,2,FALSE)</f>
        <v>219</v>
      </c>
      <c r="C619" s="35" t="str">
        <f>VLOOKUP(E619,'[1]CM Liga'!$A:$C,3,FALSE)</f>
        <v>Metković</v>
      </c>
      <c r="D619" s="26" t="s">
        <v>1296</v>
      </c>
      <c r="E619" s="35" t="s">
        <v>1298</v>
      </c>
      <c r="F619" s="35" t="str">
        <f>VLOOKUP(E619,'[1]CM Liga'!$A:$D,4,FALSE)</f>
        <v>Grude, BiH</v>
      </c>
      <c r="G619" s="26">
        <v>5</v>
      </c>
      <c r="H619" s="36" t="s">
        <v>36</v>
      </c>
      <c r="I619" s="37">
        <v>150</v>
      </c>
      <c r="J619" s="38">
        <v>10.6</v>
      </c>
      <c r="K619" s="39" t="s">
        <v>1297</v>
      </c>
      <c r="L619" s="40" t="s">
        <v>1289</v>
      </c>
      <c r="M619" s="26" t="s">
        <v>16</v>
      </c>
      <c r="N619" s="26">
        <v>7</v>
      </c>
      <c r="O619" s="35" t="str">
        <f t="shared" si="9"/>
        <v>DA</v>
      </c>
    </row>
    <row r="620" spans="1:15" ht="15.75" customHeight="1">
      <c r="A620" s="34">
        <v>619</v>
      </c>
      <c r="B620" s="34">
        <f>VLOOKUP(E620,'[1]CM Liga'!$A:$B,2,FALSE)</f>
        <v>286</v>
      </c>
      <c r="C620" s="35" t="str">
        <f>VLOOKUP(E620,'[1]CM Liga'!$A:$C,3,FALSE)</f>
        <v>Vinkovci</v>
      </c>
      <c r="D620" s="26" t="s">
        <v>1299</v>
      </c>
      <c r="E620" s="35" t="s">
        <v>1309</v>
      </c>
      <c r="F620" s="35" t="str">
        <f>VLOOKUP(E620,'[1]CM Liga'!$A:$D,4,FALSE)</f>
        <v>Vinkovci</v>
      </c>
      <c r="G620" s="26">
        <v>1</v>
      </c>
      <c r="H620" s="36" t="s">
        <v>13</v>
      </c>
      <c r="I620" s="37">
        <v>190</v>
      </c>
      <c r="J620" s="38">
        <v>7.1</v>
      </c>
      <c r="K620" s="39" t="s">
        <v>1300</v>
      </c>
      <c r="L620" s="40" t="s">
        <v>2945</v>
      </c>
      <c r="M620" s="26" t="s">
        <v>16</v>
      </c>
      <c r="N620" s="26"/>
      <c r="O620" s="35" t="str">
        <f t="shared" si="9"/>
        <v>DA</v>
      </c>
    </row>
    <row r="621" spans="1:15" ht="15.75" customHeight="1">
      <c r="A621" s="34">
        <v>620</v>
      </c>
      <c r="B621" s="34">
        <f>VLOOKUP(E621,'[1]CM Liga'!$A:$B,2,FALSE)</f>
        <v>286</v>
      </c>
      <c r="C621" s="35" t="str">
        <f>VLOOKUP(E621,'[1]CM Liga'!$A:$C,3,FALSE)</f>
        <v>Vinkovci</v>
      </c>
      <c r="D621" s="26" t="s">
        <v>1301</v>
      </c>
      <c r="E621" s="35" t="s">
        <v>1309</v>
      </c>
      <c r="F621" s="35" t="str">
        <f>VLOOKUP(E621,'[1]CM Liga'!$A:$D,4,FALSE)</f>
        <v>Vinkovci</v>
      </c>
      <c r="G621" s="26">
        <v>2</v>
      </c>
      <c r="H621" s="36" t="s">
        <v>13</v>
      </c>
      <c r="I621" s="37">
        <v>190</v>
      </c>
      <c r="J621" s="38">
        <v>7.1</v>
      </c>
      <c r="K621" s="39" t="s">
        <v>1302</v>
      </c>
      <c r="L621" s="40" t="s">
        <v>2945</v>
      </c>
      <c r="M621" s="26" t="s">
        <v>16</v>
      </c>
      <c r="N621" s="26"/>
      <c r="O621" s="35" t="str">
        <f t="shared" si="9"/>
        <v>DA</v>
      </c>
    </row>
    <row r="622" spans="1:15" ht="15.75" customHeight="1">
      <c r="A622" s="34">
        <v>621</v>
      </c>
      <c r="B622" s="34">
        <f>VLOOKUP(E622,'[1]CM Liga'!$A:$B,2,FALSE)</f>
        <v>286</v>
      </c>
      <c r="C622" s="35" t="str">
        <f>VLOOKUP(E622,'[1]CM Liga'!$A:$C,3,FALSE)</f>
        <v>Vinkovci</v>
      </c>
      <c r="D622" s="26" t="s">
        <v>1303</v>
      </c>
      <c r="E622" s="35" t="s">
        <v>1309</v>
      </c>
      <c r="F622" s="35" t="str">
        <f>VLOOKUP(E622,'[1]CM Liga'!$A:$D,4,FALSE)</f>
        <v>Vinkovci</v>
      </c>
      <c r="G622" s="26">
        <v>3</v>
      </c>
      <c r="H622" s="36" t="s">
        <v>13</v>
      </c>
      <c r="I622" s="37">
        <v>190</v>
      </c>
      <c r="J622" s="38">
        <v>7.2</v>
      </c>
      <c r="K622" s="39" t="s">
        <v>1304</v>
      </c>
      <c r="L622" s="40" t="s">
        <v>2945</v>
      </c>
      <c r="M622" s="26" t="s">
        <v>16</v>
      </c>
      <c r="N622" s="26"/>
      <c r="O622" s="35" t="str">
        <f t="shared" si="9"/>
        <v>DA</v>
      </c>
    </row>
    <row r="623" spans="1:15" ht="15.75" customHeight="1">
      <c r="A623" s="34">
        <v>622</v>
      </c>
      <c r="B623" s="34">
        <f>VLOOKUP(E623,'[1]CM Liga'!$A:$B,2,FALSE)</f>
        <v>286</v>
      </c>
      <c r="C623" s="35" t="str">
        <f>VLOOKUP(E623,'[1]CM Liga'!$A:$C,3,FALSE)</f>
        <v>Vinkovci</v>
      </c>
      <c r="D623" s="26" t="s">
        <v>1305</v>
      </c>
      <c r="E623" s="35" t="s">
        <v>1309</v>
      </c>
      <c r="F623" s="35" t="str">
        <f>VLOOKUP(E623,'[1]CM Liga'!$A:$D,4,FALSE)</f>
        <v>Vinkovci</v>
      </c>
      <c r="G623" s="26">
        <v>4</v>
      </c>
      <c r="H623" s="36" t="s">
        <v>13</v>
      </c>
      <c r="I623" s="37">
        <v>190</v>
      </c>
      <c r="J623" s="38">
        <v>7.1</v>
      </c>
      <c r="K623" s="39" t="s">
        <v>1306</v>
      </c>
      <c r="L623" s="40" t="s">
        <v>2945</v>
      </c>
      <c r="M623" s="26" t="s">
        <v>16</v>
      </c>
      <c r="N623" s="26"/>
      <c r="O623" s="35" t="str">
        <f t="shared" si="9"/>
        <v>DA</v>
      </c>
    </row>
    <row r="624" spans="1:15" ht="15.75" customHeight="1">
      <c r="A624" s="34">
        <v>623</v>
      </c>
      <c r="B624" s="34">
        <f>VLOOKUP(E624,'[1]CM Liga'!$A:$B,2,FALSE)</f>
        <v>286</v>
      </c>
      <c r="C624" s="35" t="str">
        <f>VLOOKUP(E624,'[1]CM Liga'!$A:$C,3,FALSE)</f>
        <v>Vinkovci</v>
      </c>
      <c r="D624" s="26" t="s">
        <v>1307</v>
      </c>
      <c r="E624" s="35" t="s">
        <v>1309</v>
      </c>
      <c r="F624" s="35" t="str">
        <f>VLOOKUP(E624,'[1]CM Liga'!$A:$D,4,FALSE)</f>
        <v>Vinkovci</v>
      </c>
      <c r="G624" s="26">
        <v>5</v>
      </c>
      <c r="H624" s="36" t="s">
        <v>13</v>
      </c>
      <c r="I624" s="37">
        <v>190</v>
      </c>
      <c r="J624" s="38">
        <v>6.9</v>
      </c>
      <c r="K624" s="39" t="s">
        <v>1308</v>
      </c>
      <c r="L624" s="40" t="s">
        <v>2945</v>
      </c>
      <c r="M624" s="26" t="s">
        <v>16</v>
      </c>
      <c r="N624" s="26"/>
      <c r="O624" s="35" t="str">
        <f t="shared" si="9"/>
        <v>DA</v>
      </c>
    </row>
    <row r="625" spans="1:15" ht="15.75" customHeight="1">
      <c r="A625" s="34">
        <v>624</v>
      </c>
      <c r="B625" s="34">
        <f>VLOOKUP(E625,'[1]CM Liga'!$A:$B,2,FALSE)</f>
        <v>288</v>
      </c>
      <c r="C625" s="35" t="str">
        <f>VLOOKUP(E625,'[1]CM Liga'!$A:$C,3,FALSE)</f>
        <v>Čakovec</v>
      </c>
      <c r="D625" s="26" t="s">
        <v>1310</v>
      </c>
      <c r="E625" s="35" t="s">
        <v>1323</v>
      </c>
      <c r="F625" s="35" t="str">
        <f>VLOOKUP(E625,'[1]CM Liga'!$A:$D,4,FALSE)</f>
        <v>Pleškovec</v>
      </c>
      <c r="G625" s="26">
        <v>1</v>
      </c>
      <c r="H625" s="36" t="s">
        <v>36</v>
      </c>
      <c r="I625" s="37">
        <v>210</v>
      </c>
      <c r="J625" s="38">
        <v>8</v>
      </c>
      <c r="K625" s="39" t="s">
        <v>1311</v>
      </c>
      <c r="L625" s="40" t="s">
        <v>1312</v>
      </c>
      <c r="M625" s="26" t="s">
        <v>16</v>
      </c>
      <c r="N625" s="26"/>
      <c r="O625" s="35" t="str">
        <f t="shared" si="9"/>
        <v>DA</v>
      </c>
    </row>
    <row r="626" spans="1:15" ht="15.75" customHeight="1">
      <c r="A626" s="34">
        <v>625</v>
      </c>
      <c r="B626" s="34">
        <f>VLOOKUP(E626,'[1]CM Liga'!$A:$B,2,FALSE)</f>
        <v>288</v>
      </c>
      <c r="C626" s="35" t="str">
        <f>VLOOKUP(E626,'[1]CM Liga'!$A:$C,3,FALSE)</f>
        <v>Čakovec</v>
      </c>
      <c r="D626" s="26" t="s">
        <v>1313</v>
      </c>
      <c r="E626" s="35" t="s">
        <v>1323</v>
      </c>
      <c r="F626" s="35" t="str">
        <f>VLOOKUP(E626,'[1]CM Liga'!$A:$D,4,FALSE)</f>
        <v>Pleškovec</v>
      </c>
      <c r="G626" s="26">
        <v>2</v>
      </c>
      <c r="H626" s="36" t="s">
        <v>36</v>
      </c>
      <c r="I626" s="37">
        <v>90</v>
      </c>
      <c r="J626" s="38">
        <v>7.4</v>
      </c>
      <c r="K626" s="39" t="s">
        <v>1314</v>
      </c>
      <c r="L626" s="40" t="s">
        <v>1312</v>
      </c>
      <c r="M626" s="26" t="s">
        <v>16</v>
      </c>
      <c r="N626" s="26"/>
      <c r="O626" s="35" t="str">
        <f t="shared" si="9"/>
        <v>DA</v>
      </c>
    </row>
    <row r="627" spans="1:15" ht="15.75" customHeight="1">
      <c r="A627" s="34">
        <v>626</v>
      </c>
      <c r="B627" s="34">
        <f>VLOOKUP(E627,'[1]CM Liga'!$A:$B,2,FALSE)</f>
        <v>288</v>
      </c>
      <c r="C627" s="35" t="str">
        <f>VLOOKUP(E627,'[1]CM Liga'!$A:$C,3,FALSE)</f>
        <v>Čakovec</v>
      </c>
      <c r="D627" s="26" t="s">
        <v>1315</v>
      </c>
      <c r="E627" s="35" t="s">
        <v>1323</v>
      </c>
      <c r="F627" s="35" t="str">
        <f>VLOOKUP(E627,'[1]CM Liga'!$A:$D,4,FALSE)</f>
        <v>Pleškovec</v>
      </c>
      <c r="G627" s="26">
        <v>3</v>
      </c>
      <c r="H627" s="36" t="s">
        <v>36</v>
      </c>
      <c r="I627" s="37">
        <v>210</v>
      </c>
      <c r="J627" s="38">
        <v>7.1</v>
      </c>
      <c r="K627" s="39" t="s">
        <v>1316</v>
      </c>
      <c r="L627" s="40" t="s">
        <v>1312</v>
      </c>
      <c r="M627" s="26" t="s">
        <v>16</v>
      </c>
      <c r="N627" s="26"/>
      <c r="O627" s="35" t="str">
        <f t="shared" si="9"/>
        <v>DA</v>
      </c>
    </row>
    <row r="628" spans="1:15" ht="15.75" customHeight="1">
      <c r="A628" s="34">
        <v>627</v>
      </c>
      <c r="B628" s="34">
        <f>VLOOKUP(E628,'[1]CM Liga'!$A:$B,2,FALSE)</f>
        <v>288</v>
      </c>
      <c r="C628" s="35" t="str">
        <f>VLOOKUP(E628,'[1]CM Liga'!$A:$C,3,FALSE)</f>
        <v>Čakovec</v>
      </c>
      <c r="D628" s="26" t="s">
        <v>1317</v>
      </c>
      <c r="E628" s="35" t="s">
        <v>1323</v>
      </c>
      <c r="F628" s="35" t="str">
        <f>VLOOKUP(E628,'[1]CM Liga'!$A:$D,4,FALSE)</f>
        <v>Pleškovec</v>
      </c>
      <c r="G628" s="26">
        <v>4</v>
      </c>
      <c r="H628" s="36" t="s">
        <v>36</v>
      </c>
      <c r="I628" s="37">
        <v>220</v>
      </c>
      <c r="J628" s="38">
        <v>6.5</v>
      </c>
      <c r="K628" s="39" t="s">
        <v>1318</v>
      </c>
      <c r="L628" s="40" t="s">
        <v>1312</v>
      </c>
      <c r="M628" s="26" t="s">
        <v>16</v>
      </c>
      <c r="N628" s="26"/>
      <c r="O628" s="35" t="str">
        <f t="shared" si="9"/>
        <v>DA</v>
      </c>
    </row>
    <row r="629" spans="1:15" ht="15.75" customHeight="1">
      <c r="A629" s="34">
        <v>628</v>
      </c>
      <c r="B629" s="34">
        <f>VLOOKUP(E629,'[1]CM Liga'!$A:$B,2,FALSE)</f>
        <v>288</v>
      </c>
      <c r="C629" s="35" t="str">
        <f>VLOOKUP(E629,'[1]CM Liga'!$A:$C,3,FALSE)</f>
        <v>Čakovec</v>
      </c>
      <c r="D629" s="26" t="s">
        <v>1319</v>
      </c>
      <c r="E629" s="35" t="s">
        <v>1323</v>
      </c>
      <c r="F629" s="35" t="str">
        <f>VLOOKUP(E629,'[1]CM Liga'!$A:$D,4,FALSE)</f>
        <v>Pleškovec</v>
      </c>
      <c r="G629" s="26">
        <v>5</v>
      </c>
      <c r="H629" s="36" t="s">
        <v>36</v>
      </c>
      <c r="I629" s="37">
        <v>170</v>
      </c>
      <c r="J629" s="38">
        <v>7</v>
      </c>
      <c r="K629" s="39" t="s">
        <v>1320</v>
      </c>
      <c r="L629" s="40" t="s">
        <v>1312</v>
      </c>
      <c r="M629" s="26" t="s">
        <v>323</v>
      </c>
      <c r="N629" s="26"/>
      <c r="O629" s="35" t="str">
        <f t="shared" si="9"/>
        <v>DA</v>
      </c>
    </row>
    <row r="630" spans="1:15" ht="15.75" customHeight="1">
      <c r="A630" s="34">
        <v>629</v>
      </c>
      <c r="B630" s="34">
        <f>VLOOKUP(E630,'[1]CM Liga'!$A:$B,2,FALSE)</f>
        <v>288</v>
      </c>
      <c r="C630" s="35" t="str">
        <f>VLOOKUP(E630,'[1]CM Liga'!$A:$C,3,FALSE)</f>
        <v>Čakovec</v>
      </c>
      <c r="D630" s="26" t="s">
        <v>1321</v>
      </c>
      <c r="E630" s="35" t="s">
        <v>1323</v>
      </c>
      <c r="F630" s="35" t="str">
        <f>VLOOKUP(E630,'[1]CM Liga'!$A:$D,4,FALSE)</f>
        <v>Pleškovec</v>
      </c>
      <c r="G630" s="26">
        <v>6</v>
      </c>
      <c r="H630" s="36" t="s">
        <v>36</v>
      </c>
      <c r="I630" s="37">
        <v>210</v>
      </c>
      <c r="J630" s="38">
        <v>6.5</v>
      </c>
      <c r="K630" s="39" t="s">
        <v>1322</v>
      </c>
      <c r="L630" s="40" t="s">
        <v>1312</v>
      </c>
      <c r="M630" s="26" t="s">
        <v>16</v>
      </c>
      <c r="N630" s="26"/>
      <c r="O630" s="35" t="str">
        <f t="shared" si="9"/>
        <v>DA</v>
      </c>
    </row>
    <row r="631" spans="1:15" ht="15.75" customHeight="1">
      <c r="A631" s="34">
        <v>630</v>
      </c>
      <c r="B631" s="34">
        <f>VLOOKUP(E631,'[1]CM Liga'!$A:$B,2,FALSE)</f>
        <v>102</v>
      </c>
      <c r="C631" s="35" t="str">
        <f>VLOOKUP(E631,'[1]CM Liga'!$A:$C,3,FALSE)</f>
        <v>Metković</v>
      </c>
      <c r="D631" s="26" t="s">
        <v>1324</v>
      </c>
      <c r="E631" s="35" t="s">
        <v>1333</v>
      </c>
      <c r="F631" s="35" t="str">
        <f>VLOOKUP(E631,'[1]CM Liga'!$A:$D,4,FALSE)</f>
        <v>Dubrovnik</v>
      </c>
      <c r="G631" s="26">
        <v>1</v>
      </c>
      <c r="H631" s="36" t="s">
        <v>13</v>
      </c>
      <c r="I631" s="37">
        <v>190</v>
      </c>
      <c r="J631" s="38">
        <v>4.4000000000000004</v>
      </c>
      <c r="K631" s="39" t="s">
        <v>1325</v>
      </c>
      <c r="L631" s="40" t="s">
        <v>1326</v>
      </c>
      <c r="M631" s="26" t="s">
        <v>16</v>
      </c>
      <c r="N631" s="26"/>
      <c r="O631" s="35" t="str">
        <f t="shared" si="9"/>
        <v>NE</v>
      </c>
    </row>
    <row r="632" spans="1:15" ht="15.75" customHeight="1">
      <c r="A632" s="34">
        <v>631</v>
      </c>
      <c r="B632" s="34">
        <f>VLOOKUP(E632,'[1]CM Liga'!$A:$B,2,FALSE)</f>
        <v>102</v>
      </c>
      <c r="C632" s="35" t="str">
        <f>VLOOKUP(E632,'[1]CM Liga'!$A:$C,3,FALSE)</f>
        <v>Metković</v>
      </c>
      <c r="D632" s="26" t="s">
        <v>1327</v>
      </c>
      <c r="E632" s="35" t="s">
        <v>1333</v>
      </c>
      <c r="F632" s="35" t="str">
        <f>VLOOKUP(E632,'[1]CM Liga'!$A:$D,4,FALSE)</f>
        <v>Dubrovnik</v>
      </c>
      <c r="G632" s="26">
        <v>2</v>
      </c>
      <c r="H632" s="36" t="s">
        <v>13</v>
      </c>
      <c r="I632" s="37">
        <v>190</v>
      </c>
      <c r="J632" s="38">
        <v>5.2</v>
      </c>
      <c r="K632" s="39" t="s">
        <v>1328</v>
      </c>
      <c r="L632" s="40" t="s">
        <v>1326</v>
      </c>
      <c r="M632" s="26" t="s">
        <v>16</v>
      </c>
      <c r="N632" s="26"/>
      <c r="O632" s="35" t="str">
        <f t="shared" si="9"/>
        <v>NE</v>
      </c>
    </row>
    <row r="633" spans="1:15" ht="15.75" customHeight="1">
      <c r="A633" s="34">
        <v>632</v>
      </c>
      <c r="B633" s="34">
        <f>VLOOKUP(E633,'[1]CM Liga'!$A:$B,2,FALSE)</f>
        <v>102</v>
      </c>
      <c r="C633" s="35" t="str">
        <f>VLOOKUP(E633,'[1]CM Liga'!$A:$C,3,FALSE)</f>
        <v>Metković</v>
      </c>
      <c r="D633" s="26" t="s">
        <v>1329</v>
      </c>
      <c r="E633" s="35" t="s">
        <v>1333</v>
      </c>
      <c r="F633" s="35" t="str">
        <f>VLOOKUP(E633,'[1]CM Liga'!$A:$D,4,FALSE)</f>
        <v>Dubrovnik</v>
      </c>
      <c r="G633" s="26">
        <v>3</v>
      </c>
      <c r="H633" s="36" t="s">
        <v>13</v>
      </c>
      <c r="I633" s="37">
        <v>190</v>
      </c>
      <c r="J633" s="38">
        <v>5.3</v>
      </c>
      <c r="K633" s="39" t="s">
        <v>1330</v>
      </c>
      <c r="L633" s="40" t="s">
        <v>1326</v>
      </c>
      <c r="M633" s="26" t="s">
        <v>16</v>
      </c>
      <c r="N633" s="26"/>
      <c r="O633" s="35" t="str">
        <f t="shared" si="9"/>
        <v>NE</v>
      </c>
    </row>
    <row r="634" spans="1:15" ht="15.75" customHeight="1">
      <c r="A634" s="34">
        <v>633</v>
      </c>
      <c r="B634" s="34">
        <f>VLOOKUP(E634,'[1]CM Liga'!$A:$B,2,FALSE)</f>
        <v>102</v>
      </c>
      <c r="C634" s="35" t="str">
        <f>VLOOKUP(E634,'[1]CM Liga'!$A:$C,3,FALSE)</f>
        <v>Metković</v>
      </c>
      <c r="D634" s="26" t="s">
        <v>1331</v>
      </c>
      <c r="E634" s="35" t="s">
        <v>1333</v>
      </c>
      <c r="F634" s="35" t="str">
        <f>VLOOKUP(E634,'[1]CM Liga'!$A:$D,4,FALSE)</f>
        <v>Dubrovnik</v>
      </c>
      <c r="G634" s="26">
        <v>4</v>
      </c>
      <c r="H634" s="36" t="s">
        <v>13</v>
      </c>
      <c r="I634" s="37">
        <v>190</v>
      </c>
      <c r="J634" s="38">
        <v>7.1</v>
      </c>
      <c r="K634" s="39" t="s">
        <v>1332</v>
      </c>
      <c r="L634" s="40" t="s">
        <v>1326</v>
      </c>
      <c r="M634" s="26" t="s">
        <v>16</v>
      </c>
      <c r="N634" s="26"/>
      <c r="O634" s="35" t="str">
        <f t="shared" si="9"/>
        <v>NE</v>
      </c>
    </row>
    <row r="635" spans="1:15" ht="15.75" customHeight="1">
      <c r="A635" s="34">
        <v>634</v>
      </c>
      <c r="B635" s="34">
        <f>VLOOKUP(E635,'[1]CM Liga'!$A:$B,2,FALSE)</f>
        <v>290</v>
      </c>
      <c r="C635" s="35" t="str">
        <f>VLOOKUP(E635,'[1]CM Liga'!$A:$C,3,FALSE)</f>
        <v>Rijeka 1</v>
      </c>
      <c r="D635" s="26" t="s">
        <v>2728</v>
      </c>
      <c r="E635" s="35" t="s">
        <v>1340</v>
      </c>
      <c r="F635" s="35" t="str">
        <f>VLOOKUP(E635,'[1]CM Liga'!$A:$D,4,FALSE)</f>
        <v>Rijeka</v>
      </c>
      <c r="G635" s="26">
        <v>1</v>
      </c>
      <c r="H635" s="36" t="s">
        <v>36</v>
      </c>
      <c r="I635" s="37">
        <v>330</v>
      </c>
      <c r="J635" s="38">
        <v>16.100000000000001</v>
      </c>
      <c r="K635" s="39" t="s">
        <v>1334</v>
      </c>
      <c r="L635" s="40" t="s">
        <v>2946</v>
      </c>
      <c r="M635" s="26" t="s">
        <v>16</v>
      </c>
      <c r="N635" s="26"/>
      <c r="O635" s="35" t="str">
        <f t="shared" si="9"/>
        <v>DA</v>
      </c>
    </row>
    <row r="636" spans="1:15" ht="15.75" customHeight="1">
      <c r="A636" s="34">
        <v>635</v>
      </c>
      <c r="B636" s="34">
        <f>VLOOKUP(E636,'[1]CM Liga'!$A:$B,2,FALSE)</f>
        <v>290</v>
      </c>
      <c r="C636" s="35" t="str">
        <f>VLOOKUP(E636,'[1]CM Liga'!$A:$C,3,FALSE)</f>
        <v>Rijeka 1</v>
      </c>
      <c r="D636" s="26" t="s">
        <v>2729</v>
      </c>
      <c r="E636" s="35" t="s">
        <v>1340</v>
      </c>
      <c r="F636" s="35" t="str">
        <f>VLOOKUP(E636,'[1]CM Liga'!$A:$D,4,FALSE)</f>
        <v>Rijeka</v>
      </c>
      <c r="G636" s="26">
        <v>2</v>
      </c>
      <c r="H636" s="36" t="s">
        <v>36</v>
      </c>
      <c r="I636" s="37">
        <v>340</v>
      </c>
      <c r="J636" s="38">
        <v>16.600000000000001</v>
      </c>
      <c r="K636" s="39" t="s">
        <v>1335</v>
      </c>
      <c r="L636" s="40" t="s">
        <v>2946</v>
      </c>
      <c r="M636" s="26" t="s">
        <v>16</v>
      </c>
      <c r="N636" s="26"/>
      <c r="O636" s="35" t="str">
        <f t="shared" si="9"/>
        <v>DA</v>
      </c>
    </row>
    <row r="637" spans="1:15" ht="15.75" customHeight="1">
      <c r="A637" s="34">
        <v>636</v>
      </c>
      <c r="B637" s="34">
        <f>VLOOKUP(E637,'[1]CM Liga'!$A:$B,2,FALSE)</f>
        <v>290</v>
      </c>
      <c r="C637" s="35" t="str">
        <f>VLOOKUP(E637,'[1]CM Liga'!$A:$C,3,FALSE)</f>
        <v>Rijeka 1</v>
      </c>
      <c r="D637" s="26" t="s">
        <v>2730</v>
      </c>
      <c r="E637" s="35" t="s">
        <v>1340</v>
      </c>
      <c r="F637" s="35" t="str">
        <f>VLOOKUP(E637,'[1]CM Liga'!$A:$D,4,FALSE)</f>
        <v>Rijeka</v>
      </c>
      <c r="G637" s="26">
        <v>3</v>
      </c>
      <c r="H637" s="36" t="s">
        <v>36</v>
      </c>
      <c r="I637" s="37">
        <v>70</v>
      </c>
      <c r="J637" s="38">
        <v>3.7</v>
      </c>
      <c r="K637" s="39" t="s">
        <v>1336</v>
      </c>
      <c r="L637" s="40" t="s">
        <v>2946</v>
      </c>
      <c r="M637" s="26" t="s">
        <v>16</v>
      </c>
      <c r="N637" s="26"/>
      <c r="O637" s="35" t="str">
        <f t="shared" si="9"/>
        <v>DA</v>
      </c>
    </row>
    <row r="638" spans="1:15" ht="15.75" customHeight="1">
      <c r="A638" s="34">
        <v>637</v>
      </c>
      <c r="B638" s="34">
        <f>VLOOKUP(E638,'[1]CM Liga'!$A:$B,2,FALSE)</f>
        <v>290</v>
      </c>
      <c r="C638" s="35" t="str">
        <f>VLOOKUP(E638,'[1]CM Liga'!$A:$C,3,FALSE)</f>
        <v>Rijeka 1</v>
      </c>
      <c r="D638" s="26" t="s">
        <v>2731</v>
      </c>
      <c r="E638" s="35" t="s">
        <v>1340</v>
      </c>
      <c r="F638" s="35" t="str">
        <f>VLOOKUP(E638,'[1]CM Liga'!$A:$D,4,FALSE)</f>
        <v>Rijeka</v>
      </c>
      <c r="G638" s="26">
        <v>4</v>
      </c>
      <c r="H638" s="36" t="s">
        <v>36</v>
      </c>
      <c r="I638" s="37">
        <v>340</v>
      </c>
      <c r="J638" s="38">
        <v>16.100000000000001</v>
      </c>
      <c r="K638" s="39" t="s">
        <v>1337</v>
      </c>
      <c r="L638" s="40" t="s">
        <v>2946</v>
      </c>
      <c r="M638" s="26" t="s">
        <v>16</v>
      </c>
      <c r="N638" s="26"/>
      <c r="O638" s="35" t="str">
        <f t="shared" si="9"/>
        <v>DA</v>
      </c>
    </row>
    <row r="639" spans="1:15" ht="15.75" customHeight="1">
      <c r="A639" s="34">
        <v>638</v>
      </c>
      <c r="B639" s="34">
        <f>VLOOKUP(E639,'[1]CM Liga'!$A:$B,2,FALSE)</f>
        <v>290</v>
      </c>
      <c r="C639" s="35" t="str">
        <f>VLOOKUP(E639,'[1]CM Liga'!$A:$C,3,FALSE)</f>
        <v>Rijeka 1</v>
      </c>
      <c r="D639" s="26" t="s">
        <v>2732</v>
      </c>
      <c r="E639" s="35" t="s">
        <v>1340</v>
      </c>
      <c r="F639" s="35" t="str">
        <f>VLOOKUP(E639,'[1]CM Liga'!$A:$D,4,FALSE)</f>
        <v>Rijeka</v>
      </c>
      <c r="G639" s="26">
        <v>5</v>
      </c>
      <c r="H639" s="36" t="s">
        <v>36</v>
      </c>
      <c r="I639" s="37">
        <v>340</v>
      </c>
      <c r="J639" s="38">
        <v>16.8</v>
      </c>
      <c r="K639" s="39" t="s">
        <v>1338</v>
      </c>
      <c r="L639" s="40" t="s">
        <v>2946</v>
      </c>
      <c r="M639" s="26" t="s">
        <v>16</v>
      </c>
      <c r="N639" s="26"/>
      <c r="O639" s="35" t="str">
        <f t="shared" ref="O639:O702" si="10">IF(B639&gt;218,"DA","NE")</f>
        <v>DA</v>
      </c>
    </row>
    <row r="640" spans="1:15" ht="15.75" customHeight="1">
      <c r="A640" s="34">
        <v>639</v>
      </c>
      <c r="B640" s="34">
        <f>VLOOKUP(E640,'[1]CM Liga'!$A:$B,2,FALSE)</f>
        <v>290</v>
      </c>
      <c r="C640" s="35" t="str">
        <f>VLOOKUP(E640,'[1]CM Liga'!$A:$C,3,FALSE)</f>
        <v>Rijeka 1</v>
      </c>
      <c r="D640" s="26" t="s">
        <v>2733</v>
      </c>
      <c r="E640" s="35" t="s">
        <v>1340</v>
      </c>
      <c r="F640" s="35" t="str">
        <f>VLOOKUP(E640,'[1]CM Liga'!$A:$D,4,FALSE)</f>
        <v>Rijeka</v>
      </c>
      <c r="G640" s="26">
        <v>6</v>
      </c>
      <c r="H640" s="36" t="s">
        <v>36</v>
      </c>
      <c r="I640" s="37">
        <v>340</v>
      </c>
      <c r="J640" s="38">
        <v>16.600000000000001</v>
      </c>
      <c r="K640" s="39" t="s">
        <v>1339</v>
      </c>
      <c r="L640" s="40" t="s">
        <v>2946</v>
      </c>
      <c r="M640" s="26" t="s">
        <v>16</v>
      </c>
      <c r="N640" s="26"/>
      <c r="O640" s="35" t="str">
        <f t="shared" si="10"/>
        <v>DA</v>
      </c>
    </row>
    <row r="641" spans="1:15" ht="15.75" customHeight="1">
      <c r="A641" s="34">
        <v>640</v>
      </c>
      <c r="B641" s="34">
        <f>VLOOKUP(E641,'[1]CM Liga'!$A:$B,2,FALSE)</f>
        <v>292</v>
      </c>
      <c r="C641" s="35" t="str">
        <f>VLOOKUP(E641,'[1]CM Liga'!$A:$C,3,FALSE)</f>
        <v>Đakovo</v>
      </c>
      <c r="D641" s="26" t="s">
        <v>1341</v>
      </c>
      <c r="E641" s="35" t="s">
        <v>1360</v>
      </c>
      <c r="F641" s="35" t="str">
        <f>VLOOKUP(E641,'[1]CM Liga'!$A:$D,4,FALSE)</f>
        <v>Đakovo</v>
      </c>
      <c r="G641" s="26">
        <v>1</v>
      </c>
      <c r="H641" s="36" t="s">
        <v>13</v>
      </c>
      <c r="I641" s="37">
        <v>190</v>
      </c>
      <c r="J641" s="38">
        <v>3</v>
      </c>
      <c r="K641" s="39" t="s">
        <v>1342</v>
      </c>
      <c r="L641" s="40" t="s">
        <v>1045</v>
      </c>
      <c r="M641" s="26" t="s">
        <v>16</v>
      </c>
      <c r="N641" s="26"/>
      <c r="O641" s="35" t="str">
        <f t="shared" si="10"/>
        <v>DA</v>
      </c>
    </row>
    <row r="642" spans="1:15" ht="15.75" customHeight="1">
      <c r="A642" s="34">
        <v>641</v>
      </c>
      <c r="B642" s="34">
        <f>VLOOKUP(E642,'[1]CM Liga'!$A:$B,2,FALSE)</f>
        <v>292</v>
      </c>
      <c r="C642" s="35" t="str">
        <f>VLOOKUP(E642,'[1]CM Liga'!$A:$C,3,FALSE)</f>
        <v>Đakovo</v>
      </c>
      <c r="D642" s="26" t="s">
        <v>1343</v>
      </c>
      <c r="E642" s="35" t="s">
        <v>1360</v>
      </c>
      <c r="F642" s="35" t="str">
        <f>VLOOKUP(E642,'[1]CM Liga'!$A:$D,4,FALSE)</f>
        <v>Đakovo</v>
      </c>
      <c r="G642" s="26">
        <v>2</v>
      </c>
      <c r="H642" s="36" t="s">
        <v>13</v>
      </c>
      <c r="I642" s="37">
        <v>190</v>
      </c>
      <c r="J642" s="38">
        <v>3.1</v>
      </c>
      <c r="K642" s="39" t="s">
        <v>1344</v>
      </c>
      <c r="L642" s="40" t="s">
        <v>1045</v>
      </c>
      <c r="M642" s="26" t="s">
        <v>16</v>
      </c>
      <c r="N642" s="26"/>
      <c r="O642" s="35" t="str">
        <f t="shared" si="10"/>
        <v>DA</v>
      </c>
    </row>
    <row r="643" spans="1:15" ht="15.75" customHeight="1">
      <c r="A643" s="34">
        <v>642</v>
      </c>
      <c r="B643" s="34">
        <f>VLOOKUP(E643,'[1]CM Liga'!$A:$B,2,FALSE)</f>
        <v>292</v>
      </c>
      <c r="C643" s="35" t="str">
        <f>VLOOKUP(E643,'[1]CM Liga'!$A:$C,3,FALSE)</f>
        <v>Đakovo</v>
      </c>
      <c r="D643" s="26" t="s">
        <v>1345</v>
      </c>
      <c r="E643" s="35" t="s">
        <v>1360</v>
      </c>
      <c r="F643" s="35" t="str">
        <f>VLOOKUP(E643,'[1]CM Liga'!$A:$D,4,FALSE)</f>
        <v>Đakovo</v>
      </c>
      <c r="G643" s="26">
        <v>3</v>
      </c>
      <c r="H643" s="36" t="s">
        <v>13</v>
      </c>
      <c r="I643" s="37">
        <v>190</v>
      </c>
      <c r="J643" s="38">
        <v>3.1</v>
      </c>
      <c r="K643" s="39" t="s">
        <v>1346</v>
      </c>
      <c r="L643" s="40" t="s">
        <v>1045</v>
      </c>
      <c r="M643" s="26" t="s">
        <v>16</v>
      </c>
      <c r="N643" s="26"/>
      <c r="O643" s="35" t="str">
        <f t="shared" si="10"/>
        <v>DA</v>
      </c>
    </row>
    <row r="644" spans="1:15" ht="15.75" customHeight="1">
      <c r="A644" s="34">
        <v>643</v>
      </c>
      <c r="B644" s="34">
        <f>VLOOKUP(E644,'[1]CM Liga'!$A:$B,2,FALSE)</f>
        <v>292</v>
      </c>
      <c r="C644" s="35" t="str">
        <f>VLOOKUP(E644,'[1]CM Liga'!$A:$C,3,FALSE)</f>
        <v>Đakovo</v>
      </c>
      <c r="D644" s="26" t="s">
        <v>1347</v>
      </c>
      <c r="E644" s="35" t="s">
        <v>1360</v>
      </c>
      <c r="F644" s="35" t="str">
        <f>VLOOKUP(E644,'[1]CM Liga'!$A:$D,4,FALSE)</f>
        <v>Đakovo</v>
      </c>
      <c r="G644" s="26">
        <v>4</v>
      </c>
      <c r="H644" s="36" t="s">
        <v>36</v>
      </c>
      <c r="I644" s="37">
        <v>340</v>
      </c>
      <c r="J644" s="38">
        <v>4.2</v>
      </c>
      <c r="K644" s="39" t="s">
        <v>1348</v>
      </c>
      <c r="L644" s="40" t="s">
        <v>1045</v>
      </c>
      <c r="M644" s="26" t="s">
        <v>16</v>
      </c>
      <c r="N644" s="26"/>
      <c r="O644" s="35" t="str">
        <f t="shared" si="10"/>
        <v>DA</v>
      </c>
    </row>
    <row r="645" spans="1:15" ht="15.75" customHeight="1">
      <c r="A645" s="34">
        <v>644</v>
      </c>
      <c r="B645" s="34">
        <f>VLOOKUP(E645,'[1]CM Liga'!$A:$B,2,FALSE)</f>
        <v>292</v>
      </c>
      <c r="C645" s="35" t="str">
        <f>VLOOKUP(E645,'[1]CM Liga'!$A:$C,3,FALSE)</f>
        <v>Đakovo</v>
      </c>
      <c r="D645" s="26" t="s">
        <v>1349</v>
      </c>
      <c r="E645" s="35" t="s">
        <v>1360</v>
      </c>
      <c r="F645" s="35" t="str">
        <f>VLOOKUP(E645,'[1]CM Liga'!$A:$D,4,FALSE)</f>
        <v>Đakovo</v>
      </c>
      <c r="G645" s="26">
        <v>5</v>
      </c>
      <c r="H645" s="36" t="s">
        <v>36</v>
      </c>
      <c r="I645" s="37">
        <v>340</v>
      </c>
      <c r="J645" s="38">
        <v>4.7</v>
      </c>
      <c r="K645" s="39" t="s">
        <v>1350</v>
      </c>
      <c r="L645" s="40" t="s">
        <v>1045</v>
      </c>
      <c r="M645" s="26" t="s">
        <v>16</v>
      </c>
      <c r="N645" s="26"/>
      <c r="O645" s="35" t="str">
        <f t="shared" si="10"/>
        <v>DA</v>
      </c>
    </row>
    <row r="646" spans="1:15" ht="15.75" customHeight="1">
      <c r="A646" s="34">
        <v>645</v>
      </c>
      <c r="B646" s="34">
        <f>VLOOKUP(E646,'[1]CM Liga'!$A:$B,2,FALSE)</f>
        <v>292</v>
      </c>
      <c r="C646" s="35" t="str">
        <f>VLOOKUP(E646,'[1]CM Liga'!$A:$C,3,FALSE)</f>
        <v>Đakovo</v>
      </c>
      <c r="D646" s="26" t="s">
        <v>1351</v>
      </c>
      <c r="E646" s="35" t="s">
        <v>1360</v>
      </c>
      <c r="F646" s="35" t="str">
        <f>VLOOKUP(E646,'[1]CM Liga'!$A:$D,4,FALSE)</f>
        <v>Đakovo</v>
      </c>
      <c r="G646" s="26">
        <v>6</v>
      </c>
      <c r="H646" s="36" t="s">
        <v>36</v>
      </c>
      <c r="I646" s="37">
        <v>340</v>
      </c>
      <c r="J646" s="38">
        <v>4.4000000000000004</v>
      </c>
      <c r="K646" s="39" t="s">
        <v>1352</v>
      </c>
      <c r="L646" s="40" t="s">
        <v>1045</v>
      </c>
      <c r="M646" s="26" t="s">
        <v>16</v>
      </c>
      <c r="N646" s="26"/>
      <c r="O646" s="35" t="str">
        <f t="shared" si="10"/>
        <v>DA</v>
      </c>
    </row>
    <row r="647" spans="1:15" ht="15.75" customHeight="1">
      <c r="A647" s="34">
        <v>646</v>
      </c>
      <c r="B647" s="34">
        <f>VLOOKUP(E647,'[1]CM Liga'!$A:$B,2,FALSE)</f>
        <v>292</v>
      </c>
      <c r="C647" s="35" t="str">
        <f>VLOOKUP(E647,'[1]CM Liga'!$A:$C,3,FALSE)</f>
        <v>Đakovo</v>
      </c>
      <c r="D647" s="26" t="s">
        <v>1206</v>
      </c>
      <c r="E647" s="35" t="s">
        <v>1360</v>
      </c>
      <c r="F647" s="35" t="str">
        <f>VLOOKUP(E647,'[1]CM Liga'!$A:$D,4,FALSE)</f>
        <v>Đakovo</v>
      </c>
      <c r="G647" s="26">
        <v>7</v>
      </c>
      <c r="H647" s="36" t="s">
        <v>36</v>
      </c>
      <c r="I647" s="37">
        <v>340</v>
      </c>
      <c r="J647" s="38">
        <v>4.7</v>
      </c>
      <c r="K647" s="39" t="s">
        <v>1353</v>
      </c>
      <c r="L647" s="40" t="s">
        <v>1045</v>
      </c>
      <c r="M647" s="26" t="s">
        <v>16</v>
      </c>
      <c r="N647" s="26"/>
      <c r="O647" s="35" t="str">
        <f t="shared" si="10"/>
        <v>DA</v>
      </c>
    </row>
    <row r="648" spans="1:15" ht="15.75" customHeight="1">
      <c r="A648" s="34">
        <v>647</v>
      </c>
      <c r="B648" s="34">
        <f>VLOOKUP(E648,'[1]CM Liga'!$A:$B,2,FALSE)</f>
        <v>292</v>
      </c>
      <c r="C648" s="35" t="str">
        <f>VLOOKUP(E648,'[1]CM Liga'!$A:$C,3,FALSE)</f>
        <v>Đakovo</v>
      </c>
      <c r="D648" s="26" t="s">
        <v>1354</v>
      </c>
      <c r="E648" s="35" t="s">
        <v>1360</v>
      </c>
      <c r="F648" s="35" t="str">
        <f>VLOOKUP(E648,'[1]CM Liga'!$A:$D,4,FALSE)</f>
        <v>Đakovo</v>
      </c>
      <c r="G648" s="26">
        <v>8</v>
      </c>
      <c r="H648" s="36" t="s">
        <v>36</v>
      </c>
      <c r="I648" s="37">
        <v>340</v>
      </c>
      <c r="J648" s="38">
        <v>4.0999999999999996</v>
      </c>
      <c r="K648" s="39" t="s">
        <v>1355</v>
      </c>
      <c r="L648" s="40" t="s">
        <v>1045</v>
      </c>
      <c r="M648" s="26" t="s">
        <v>16</v>
      </c>
      <c r="N648" s="26"/>
      <c r="O648" s="35" t="str">
        <f t="shared" si="10"/>
        <v>DA</v>
      </c>
    </row>
    <row r="649" spans="1:15" ht="15.75" customHeight="1">
      <c r="A649" s="34">
        <v>648</v>
      </c>
      <c r="B649" s="34">
        <f>VLOOKUP(E649,'[1]CM Liga'!$A:$B,2,FALSE)</f>
        <v>292</v>
      </c>
      <c r="C649" s="35" t="str">
        <f>VLOOKUP(E649,'[1]CM Liga'!$A:$C,3,FALSE)</f>
        <v>Đakovo</v>
      </c>
      <c r="D649" s="26" t="s">
        <v>1356</v>
      </c>
      <c r="E649" s="35" t="s">
        <v>1360</v>
      </c>
      <c r="F649" s="35" t="str">
        <f>VLOOKUP(E649,'[1]CM Liga'!$A:$D,4,FALSE)</f>
        <v>Đakovo</v>
      </c>
      <c r="G649" s="26">
        <v>9</v>
      </c>
      <c r="H649" s="36" t="s">
        <v>36</v>
      </c>
      <c r="I649" s="37">
        <v>340</v>
      </c>
      <c r="J649" s="38">
        <v>4.4000000000000004</v>
      </c>
      <c r="K649" s="39" t="s">
        <v>1357</v>
      </c>
      <c r="L649" s="40" t="s">
        <v>1045</v>
      </c>
      <c r="M649" s="26" t="s">
        <v>16</v>
      </c>
      <c r="N649" s="26"/>
      <c r="O649" s="35" t="str">
        <f t="shared" si="10"/>
        <v>DA</v>
      </c>
    </row>
    <row r="650" spans="1:15" ht="15.75" customHeight="1">
      <c r="A650" s="34">
        <v>649</v>
      </c>
      <c r="B650" s="34">
        <f>VLOOKUP(E650,'[1]CM Liga'!$A:$B,2,FALSE)</f>
        <v>292</v>
      </c>
      <c r="C650" s="35" t="str">
        <f>VLOOKUP(E650,'[1]CM Liga'!$A:$C,3,FALSE)</f>
        <v>Đakovo</v>
      </c>
      <c r="D650" s="26" t="s">
        <v>1358</v>
      </c>
      <c r="E650" s="35" t="s">
        <v>1360</v>
      </c>
      <c r="F650" s="35" t="str">
        <f>VLOOKUP(E650,'[1]CM Liga'!$A:$D,4,FALSE)</f>
        <v>Đakovo</v>
      </c>
      <c r="G650" s="26">
        <v>10</v>
      </c>
      <c r="H650" s="36" t="s">
        <v>36</v>
      </c>
      <c r="I650" s="37">
        <v>340</v>
      </c>
      <c r="J650" s="38">
        <v>4.4000000000000004</v>
      </c>
      <c r="K650" s="39" t="s">
        <v>1359</v>
      </c>
      <c r="L650" s="40" t="s">
        <v>1045</v>
      </c>
      <c r="M650" s="26" t="s">
        <v>16</v>
      </c>
      <c r="N650" s="26"/>
      <c r="O650" s="35" t="str">
        <f t="shared" si="10"/>
        <v>DA</v>
      </c>
    </row>
    <row r="651" spans="1:15" ht="15.75" customHeight="1">
      <c r="A651" s="34">
        <v>650</v>
      </c>
      <c r="B651" s="34">
        <f>VLOOKUP(E651,'[1]CM Liga'!$A:$B,2,FALSE)</f>
        <v>145</v>
      </c>
      <c r="C651" s="35" t="str">
        <f>VLOOKUP(E651,'[1]CM Liga'!$A:$C,3,FALSE)</f>
        <v>Vinkovci</v>
      </c>
      <c r="D651" s="26" t="s">
        <v>1361</v>
      </c>
      <c r="E651" s="35" t="s">
        <v>1370</v>
      </c>
      <c r="F651" s="35" t="str">
        <f>VLOOKUP(E651,'[1]CM Liga'!$A:$D,4,FALSE)</f>
        <v>Otok</v>
      </c>
      <c r="G651" s="26">
        <v>1</v>
      </c>
      <c r="H651" s="36" t="s">
        <v>36</v>
      </c>
      <c r="I651" s="37">
        <v>340</v>
      </c>
      <c r="J651" s="38">
        <v>15</v>
      </c>
      <c r="K651" s="39" t="s">
        <v>1362</v>
      </c>
      <c r="L651" s="40" t="s">
        <v>1363</v>
      </c>
      <c r="M651" s="26" t="s">
        <v>16</v>
      </c>
      <c r="N651" s="26"/>
      <c r="O651" s="35" t="str">
        <f t="shared" si="10"/>
        <v>NE</v>
      </c>
    </row>
    <row r="652" spans="1:15" ht="15.75" customHeight="1">
      <c r="A652" s="34">
        <v>651</v>
      </c>
      <c r="B652" s="34">
        <f>VLOOKUP(E652,'[1]CM Liga'!$A:$B,2,FALSE)</f>
        <v>145</v>
      </c>
      <c r="C652" s="35" t="str">
        <f>VLOOKUP(E652,'[1]CM Liga'!$A:$C,3,FALSE)</f>
        <v>Vinkovci</v>
      </c>
      <c r="D652" s="26" t="s">
        <v>1364</v>
      </c>
      <c r="E652" s="35" t="s">
        <v>1370</v>
      </c>
      <c r="F652" s="35" t="str">
        <f>VLOOKUP(E652,'[1]CM Liga'!$A:$D,4,FALSE)</f>
        <v>Otok</v>
      </c>
      <c r="G652" s="26">
        <v>2</v>
      </c>
      <c r="H652" s="36" t="s">
        <v>36</v>
      </c>
      <c r="I652" s="37">
        <v>340</v>
      </c>
      <c r="J652" s="38">
        <v>14</v>
      </c>
      <c r="K652" s="39" t="s">
        <v>1365</v>
      </c>
      <c r="L652" s="40" t="s">
        <v>1363</v>
      </c>
      <c r="M652" s="26" t="s">
        <v>16</v>
      </c>
      <c r="N652" s="26"/>
      <c r="O652" s="35" t="str">
        <f t="shared" si="10"/>
        <v>NE</v>
      </c>
    </row>
    <row r="653" spans="1:15" ht="15.75" customHeight="1">
      <c r="A653" s="34">
        <v>652</v>
      </c>
      <c r="B653" s="34">
        <f>VLOOKUP(E653,'[1]CM Liga'!$A:$B,2,FALSE)</f>
        <v>145</v>
      </c>
      <c r="C653" s="35" t="str">
        <f>VLOOKUP(E653,'[1]CM Liga'!$A:$C,3,FALSE)</f>
        <v>Vinkovci</v>
      </c>
      <c r="D653" s="26" t="s">
        <v>1366</v>
      </c>
      <c r="E653" s="35" t="s">
        <v>1370</v>
      </c>
      <c r="F653" s="35" t="str">
        <f>VLOOKUP(E653,'[1]CM Liga'!$A:$D,4,FALSE)</f>
        <v>Otok</v>
      </c>
      <c r="G653" s="26">
        <v>3</v>
      </c>
      <c r="H653" s="36" t="s">
        <v>36</v>
      </c>
      <c r="I653" s="37">
        <v>340</v>
      </c>
      <c r="J653" s="38">
        <v>14</v>
      </c>
      <c r="K653" s="39" t="s">
        <v>1367</v>
      </c>
      <c r="L653" s="40" t="s">
        <v>1363</v>
      </c>
      <c r="M653" s="26" t="s">
        <v>16</v>
      </c>
      <c r="N653" s="26"/>
      <c r="O653" s="35" t="str">
        <f t="shared" si="10"/>
        <v>NE</v>
      </c>
    </row>
    <row r="654" spans="1:15" ht="15.75" customHeight="1">
      <c r="A654" s="34">
        <v>653</v>
      </c>
      <c r="B654" s="34">
        <f>VLOOKUP(E654,'[1]CM Liga'!$A:$B,2,FALSE)</f>
        <v>145</v>
      </c>
      <c r="C654" s="35" t="str">
        <f>VLOOKUP(E654,'[1]CM Liga'!$A:$C,3,FALSE)</f>
        <v>Vinkovci</v>
      </c>
      <c r="D654" s="26" t="s">
        <v>1368</v>
      </c>
      <c r="E654" s="35" t="s">
        <v>1370</v>
      </c>
      <c r="F654" s="35" t="str">
        <f>VLOOKUP(E654,'[1]CM Liga'!$A:$D,4,FALSE)</f>
        <v>Otok</v>
      </c>
      <c r="G654" s="26">
        <v>4</v>
      </c>
      <c r="H654" s="36" t="s">
        <v>36</v>
      </c>
      <c r="I654" s="37">
        <v>340</v>
      </c>
      <c r="J654" s="38">
        <v>14</v>
      </c>
      <c r="K654" s="39" t="s">
        <v>1369</v>
      </c>
      <c r="L654" s="40" t="s">
        <v>1363</v>
      </c>
      <c r="M654" s="26" t="s">
        <v>16</v>
      </c>
      <c r="N654" s="26"/>
      <c r="O654" s="35" t="str">
        <f t="shared" si="10"/>
        <v>NE</v>
      </c>
    </row>
    <row r="655" spans="1:15" ht="15.75" customHeight="1">
      <c r="A655" s="34">
        <v>654</v>
      </c>
      <c r="B655" s="34">
        <f>VLOOKUP(E655,'[1]CM Liga'!$A:$B,2,FALSE)</f>
        <v>236</v>
      </c>
      <c r="C655" s="35" t="str">
        <f>VLOOKUP(E655,'[1]CM Liga'!$A:$C,3,FALSE)</f>
        <v>Karlovac</v>
      </c>
      <c r="D655" s="26" t="s">
        <v>1371</v>
      </c>
      <c r="E655" s="35" t="s">
        <v>1387</v>
      </c>
      <c r="F655" s="35" t="str">
        <f>VLOOKUP(E655,'[1]CM Liga'!$A:$D,4,FALSE)</f>
        <v>Josipdol</v>
      </c>
      <c r="G655" s="26">
        <v>1</v>
      </c>
      <c r="H655" s="36" t="s">
        <v>36</v>
      </c>
      <c r="I655" s="37">
        <v>330</v>
      </c>
      <c r="J655" s="38">
        <v>12.4</v>
      </c>
      <c r="K655" s="39" t="s">
        <v>1372</v>
      </c>
      <c r="L655" s="40" t="s">
        <v>1373</v>
      </c>
      <c r="M655" s="26" t="s">
        <v>16</v>
      </c>
      <c r="N655" s="26" t="s">
        <v>1374</v>
      </c>
      <c r="O655" s="35" t="str">
        <f t="shared" si="10"/>
        <v>DA</v>
      </c>
    </row>
    <row r="656" spans="1:15" ht="15.75" customHeight="1">
      <c r="A656" s="34">
        <v>655</v>
      </c>
      <c r="B656" s="34">
        <f>VLOOKUP(E656,'[1]CM Liga'!$A:$B,2,FALSE)</f>
        <v>236</v>
      </c>
      <c r="C656" s="35" t="str">
        <f>VLOOKUP(E656,'[1]CM Liga'!$A:$C,3,FALSE)</f>
        <v>Karlovac</v>
      </c>
      <c r="D656" s="26" t="s">
        <v>1375</v>
      </c>
      <c r="E656" s="35" t="s">
        <v>1387</v>
      </c>
      <c r="F656" s="35" t="str">
        <f>VLOOKUP(E656,'[1]CM Liga'!$A:$D,4,FALSE)</f>
        <v>Josipdol</v>
      </c>
      <c r="G656" s="26">
        <v>2</v>
      </c>
      <c r="H656" s="36" t="s">
        <v>36</v>
      </c>
      <c r="I656" s="37">
        <v>330</v>
      </c>
      <c r="J656" s="38">
        <v>12.7</v>
      </c>
      <c r="K656" s="39" t="s">
        <v>1376</v>
      </c>
      <c r="L656" s="40" t="s">
        <v>1373</v>
      </c>
      <c r="M656" s="26" t="s">
        <v>16</v>
      </c>
      <c r="N656" s="26" t="s">
        <v>1377</v>
      </c>
      <c r="O656" s="35" t="str">
        <f t="shared" si="10"/>
        <v>DA</v>
      </c>
    </row>
    <row r="657" spans="1:15" ht="15.75" customHeight="1">
      <c r="A657" s="34">
        <v>656</v>
      </c>
      <c r="B657" s="34">
        <f>VLOOKUP(E657,'[1]CM Liga'!$A:$B,2,FALSE)</f>
        <v>236</v>
      </c>
      <c r="C657" s="35" t="str">
        <f>VLOOKUP(E657,'[1]CM Liga'!$A:$C,3,FALSE)</f>
        <v>Karlovac</v>
      </c>
      <c r="D657" s="26" t="s">
        <v>1378</v>
      </c>
      <c r="E657" s="35" t="s">
        <v>1387</v>
      </c>
      <c r="F657" s="35" t="str">
        <f>VLOOKUP(E657,'[1]CM Liga'!$A:$D,4,FALSE)</f>
        <v>Josipdol</v>
      </c>
      <c r="G657" s="26">
        <v>3</v>
      </c>
      <c r="H657" s="36" t="s">
        <v>36</v>
      </c>
      <c r="I657" s="37">
        <v>330</v>
      </c>
      <c r="J657" s="38">
        <v>13</v>
      </c>
      <c r="K657" s="39" t="s">
        <v>1379</v>
      </c>
      <c r="L657" s="40" t="s">
        <v>1373</v>
      </c>
      <c r="M657" s="26" t="s">
        <v>16</v>
      </c>
      <c r="N657" s="26" t="s">
        <v>1380</v>
      </c>
      <c r="O657" s="35" t="str">
        <f t="shared" si="10"/>
        <v>DA</v>
      </c>
    </row>
    <row r="658" spans="1:15" ht="15.75" customHeight="1">
      <c r="A658" s="34">
        <v>657</v>
      </c>
      <c r="B658" s="34">
        <f>VLOOKUP(E658,'[1]CM Liga'!$A:$B,2,FALSE)</f>
        <v>236</v>
      </c>
      <c r="C658" s="35" t="str">
        <f>VLOOKUP(E658,'[1]CM Liga'!$A:$C,3,FALSE)</f>
        <v>Karlovac</v>
      </c>
      <c r="D658" s="26" t="s">
        <v>1381</v>
      </c>
      <c r="E658" s="35" t="s">
        <v>1387</v>
      </c>
      <c r="F658" s="35" t="str">
        <f>VLOOKUP(E658,'[1]CM Liga'!$A:$D,4,FALSE)</f>
        <v>Josipdol</v>
      </c>
      <c r="G658" s="26">
        <v>4</v>
      </c>
      <c r="H658" s="36" t="s">
        <v>36</v>
      </c>
      <c r="I658" s="37">
        <v>320</v>
      </c>
      <c r="J658" s="38">
        <v>15.3</v>
      </c>
      <c r="K658" s="39" t="s">
        <v>1382</v>
      </c>
      <c r="L658" s="40" t="s">
        <v>1373</v>
      </c>
      <c r="M658" s="26" t="s">
        <v>16</v>
      </c>
      <c r="N658" s="26" t="s">
        <v>1383</v>
      </c>
      <c r="O658" s="35" t="str">
        <f t="shared" si="10"/>
        <v>DA</v>
      </c>
    </row>
    <row r="659" spans="1:15" ht="15.75" customHeight="1">
      <c r="A659" s="34">
        <v>658</v>
      </c>
      <c r="B659" s="34">
        <f>VLOOKUP(E659,'[1]CM Liga'!$A:$B,2,FALSE)</f>
        <v>236</v>
      </c>
      <c r="C659" s="35" t="str">
        <f>VLOOKUP(E659,'[1]CM Liga'!$A:$C,3,FALSE)</f>
        <v>Karlovac</v>
      </c>
      <c r="D659" s="26" t="s">
        <v>1384</v>
      </c>
      <c r="E659" s="35" t="s">
        <v>1387</v>
      </c>
      <c r="F659" s="35" t="str">
        <f>VLOOKUP(E659,'[1]CM Liga'!$A:$D,4,FALSE)</f>
        <v>Josipdol</v>
      </c>
      <c r="G659" s="26">
        <v>5</v>
      </c>
      <c r="H659" s="36" t="s">
        <v>36</v>
      </c>
      <c r="I659" s="37">
        <v>330</v>
      </c>
      <c r="J659" s="38">
        <v>15.8</v>
      </c>
      <c r="K659" s="39" t="s">
        <v>1385</v>
      </c>
      <c r="L659" s="40" t="s">
        <v>1373</v>
      </c>
      <c r="M659" s="26" t="s">
        <v>16</v>
      </c>
      <c r="N659" s="26" t="s">
        <v>1386</v>
      </c>
      <c r="O659" s="35" t="str">
        <f t="shared" si="10"/>
        <v>DA</v>
      </c>
    </row>
    <row r="660" spans="1:15" ht="15.75" customHeight="1">
      <c r="A660" s="34">
        <v>659</v>
      </c>
      <c r="B660" s="34">
        <f>VLOOKUP(E660,'[1]CM Liga'!$A:$B,2,FALSE)</f>
        <v>98</v>
      </c>
      <c r="C660" s="35" t="str">
        <f>VLOOKUP(E660,'[1]CM Liga'!$A:$C,3,FALSE)</f>
        <v>Bjelovar</v>
      </c>
      <c r="D660" s="26" t="s">
        <v>1388</v>
      </c>
      <c r="E660" s="35" t="s">
        <v>1397</v>
      </c>
      <c r="F660" s="35" t="str">
        <f>VLOOKUP(E660,'[1]CM Liga'!$A:$D,4,FALSE)</f>
        <v>Kalinovac</v>
      </c>
      <c r="G660" s="26">
        <v>1</v>
      </c>
      <c r="H660" s="36" t="s">
        <v>36</v>
      </c>
      <c r="I660" s="37">
        <v>340</v>
      </c>
      <c r="J660" s="38">
        <v>7.1</v>
      </c>
      <c r="K660" s="39" t="s">
        <v>1389</v>
      </c>
      <c r="L660" s="40" t="s">
        <v>1390</v>
      </c>
      <c r="M660" s="26" t="s">
        <v>16</v>
      </c>
      <c r="N660" s="26"/>
      <c r="O660" s="35" t="str">
        <f t="shared" si="10"/>
        <v>NE</v>
      </c>
    </row>
    <row r="661" spans="1:15" ht="15.75" customHeight="1">
      <c r="A661" s="34">
        <v>660</v>
      </c>
      <c r="B661" s="34">
        <f>VLOOKUP(E661,'[1]CM Liga'!$A:$B,2,FALSE)</f>
        <v>98</v>
      </c>
      <c r="C661" s="35" t="str">
        <f>VLOOKUP(E661,'[1]CM Liga'!$A:$C,3,FALSE)</f>
        <v>Bjelovar</v>
      </c>
      <c r="D661" s="26" t="s">
        <v>1391</v>
      </c>
      <c r="E661" s="35" t="s">
        <v>1397</v>
      </c>
      <c r="F661" s="35" t="str">
        <f>VLOOKUP(E661,'[1]CM Liga'!$A:$D,4,FALSE)</f>
        <v>Kalinovac</v>
      </c>
      <c r="G661" s="26">
        <v>2</v>
      </c>
      <c r="H661" s="36" t="s">
        <v>36</v>
      </c>
      <c r="I661" s="37">
        <v>340</v>
      </c>
      <c r="J661" s="38">
        <v>7.1</v>
      </c>
      <c r="K661" s="39" t="s">
        <v>1392</v>
      </c>
      <c r="L661" s="40" t="s">
        <v>1390</v>
      </c>
      <c r="M661" s="26" t="s">
        <v>16</v>
      </c>
      <c r="N661" s="26"/>
      <c r="O661" s="35" t="str">
        <f t="shared" si="10"/>
        <v>NE</v>
      </c>
    </row>
    <row r="662" spans="1:15" ht="15.75" customHeight="1">
      <c r="A662" s="34">
        <v>661</v>
      </c>
      <c r="B662" s="34">
        <f>VLOOKUP(E662,'[1]CM Liga'!$A:$B,2,FALSE)</f>
        <v>98</v>
      </c>
      <c r="C662" s="35" t="str">
        <f>VLOOKUP(E662,'[1]CM Liga'!$A:$C,3,FALSE)</f>
        <v>Bjelovar</v>
      </c>
      <c r="D662" s="26" t="s">
        <v>1393</v>
      </c>
      <c r="E662" s="35" t="s">
        <v>1397</v>
      </c>
      <c r="F662" s="35" t="str">
        <f>VLOOKUP(E662,'[1]CM Liga'!$A:$D,4,FALSE)</f>
        <v>Kalinovac</v>
      </c>
      <c r="G662" s="26">
        <v>3</v>
      </c>
      <c r="H662" s="36" t="s">
        <v>36</v>
      </c>
      <c r="I662" s="37">
        <v>340</v>
      </c>
      <c r="J662" s="38">
        <v>7</v>
      </c>
      <c r="K662" s="39" t="s">
        <v>1394</v>
      </c>
      <c r="L662" s="40" t="s">
        <v>1390</v>
      </c>
      <c r="M662" s="26" t="s">
        <v>16</v>
      </c>
      <c r="N662" s="26"/>
      <c r="O662" s="35" t="str">
        <f t="shared" si="10"/>
        <v>NE</v>
      </c>
    </row>
    <row r="663" spans="1:15" ht="15.75" customHeight="1">
      <c r="A663" s="34">
        <v>662</v>
      </c>
      <c r="B663" s="34">
        <f>VLOOKUP(E663,'[1]CM Liga'!$A:$B,2,FALSE)</f>
        <v>98</v>
      </c>
      <c r="C663" s="35" t="str">
        <f>VLOOKUP(E663,'[1]CM Liga'!$A:$C,3,FALSE)</f>
        <v>Bjelovar</v>
      </c>
      <c r="D663" s="26" t="s">
        <v>1395</v>
      </c>
      <c r="E663" s="35" t="s">
        <v>1397</v>
      </c>
      <c r="F663" s="35" t="str">
        <f>VLOOKUP(E663,'[1]CM Liga'!$A:$D,4,FALSE)</f>
        <v>Kalinovac</v>
      </c>
      <c r="G663" s="26">
        <v>4</v>
      </c>
      <c r="H663" s="36" t="s">
        <v>36</v>
      </c>
      <c r="I663" s="37">
        <v>340</v>
      </c>
      <c r="J663" s="38">
        <v>6.9</v>
      </c>
      <c r="K663" s="39" t="s">
        <v>1396</v>
      </c>
      <c r="L663" s="40" t="s">
        <v>1390</v>
      </c>
      <c r="M663" s="26" t="s">
        <v>16</v>
      </c>
      <c r="N663" s="26"/>
      <c r="O663" s="35" t="str">
        <f t="shared" si="10"/>
        <v>NE</v>
      </c>
    </row>
    <row r="664" spans="1:15" ht="15.75" customHeight="1">
      <c r="A664" s="34">
        <v>663</v>
      </c>
      <c r="B664" s="34">
        <f>VLOOKUP(E664,'[1]CM Liga'!$A:$B,2,FALSE)</f>
        <v>297</v>
      </c>
      <c r="C664" s="35" t="str">
        <f>VLOOKUP(E664,'[1]CM Liga'!$A:$C,3,FALSE)</f>
        <v>Sisak</v>
      </c>
      <c r="D664" s="26" t="s">
        <v>1398</v>
      </c>
      <c r="E664" s="35" t="s">
        <v>1409</v>
      </c>
      <c r="F664" s="35" t="str">
        <f>VLOOKUP(E664,'[1]CM Liga'!$A:$D,4,FALSE)</f>
        <v>Sisak Caprag</v>
      </c>
      <c r="G664" s="26">
        <v>1</v>
      </c>
      <c r="H664" s="36" t="s">
        <v>36</v>
      </c>
      <c r="I664" s="37">
        <v>340</v>
      </c>
      <c r="J664" s="38">
        <v>5.5</v>
      </c>
      <c r="K664" s="39" t="s">
        <v>1399</v>
      </c>
      <c r="L664" s="40" t="s">
        <v>1400</v>
      </c>
      <c r="M664" s="26" t="s">
        <v>16</v>
      </c>
      <c r="N664" s="26"/>
      <c r="O664" s="35" t="str">
        <f t="shared" si="10"/>
        <v>DA</v>
      </c>
    </row>
    <row r="665" spans="1:15" ht="15.75" customHeight="1">
      <c r="A665" s="34">
        <v>664</v>
      </c>
      <c r="B665" s="34">
        <f>VLOOKUP(E665,'[1]CM Liga'!$A:$B,2,FALSE)</f>
        <v>297</v>
      </c>
      <c r="C665" s="35" t="str">
        <f>VLOOKUP(E665,'[1]CM Liga'!$A:$C,3,FALSE)</f>
        <v>Sisak</v>
      </c>
      <c r="D665" s="26" t="s">
        <v>1401</v>
      </c>
      <c r="E665" s="35" t="s">
        <v>1409</v>
      </c>
      <c r="F665" s="35" t="str">
        <f>VLOOKUP(E665,'[1]CM Liga'!$A:$D,4,FALSE)</f>
        <v>Sisak Caprag</v>
      </c>
      <c r="G665" s="26">
        <v>2</v>
      </c>
      <c r="H665" s="36" t="s">
        <v>36</v>
      </c>
      <c r="I665" s="37">
        <v>290</v>
      </c>
      <c r="J665" s="38">
        <v>6</v>
      </c>
      <c r="K665" s="39" t="s">
        <v>1402</v>
      </c>
      <c r="L665" s="40" t="s">
        <v>1400</v>
      </c>
      <c r="M665" s="26" t="s">
        <v>16</v>
      </c>
      <c r="N665" s="26"/>
      <c r="O665" s="35" t="str">
        <f t="shared" si="10"/>
        <v>DA</v>
      </c>
    </row>
    <row r="666" spans="1:15" ht="15.75" customHeight="1">
      <c r="A666" s="34">
        <v>665</v>
      </c>
      <c r="B666" s="34">
        <f>VLOOKUP(E666,'[1]CM Liga'!$A:$B,2,FALSE)</f>
        <v>297</v>
      </c>
      <c r="C666" s="35" t="str">
        <f>VLOOKUP(E666,'[1]CM Liga'!$A:$C,3,FALSE)</f>
        <v>Sisak</v>
      </c>
      <c r="D666" s="26" t="s">
        <v>1403</v>
      </c>
      <c r="E666" s="35" t="s">
        <v>1409</v>
      </c>
      <c r="F666" s="35" t="str">
        <f>VLOOKUP(E666,'[1]CM Liga'!$A:$D,4,FALSE)</f>
        <v>Sisak Caprag</v>
      </c>
      <c r="G666" s="26">
        <v>3</v>
      </c>
      <c r="H666" s="36" t="s">
        <v>36</v>
      </c>
      <c r="I666" s="37">
        <v>340</v>
      </c>
      <c r="J666" s="38">
        <v>5.8</v>
      </c>
      <c r="K666" s="39" t="s">
        <v>1404</v>
      </c>
      <c r="L666" s="40" t="s">
        <v>1400</v>
      </c>
      <c r="M666" s="26" t="s">
        <v>16</v>
      </c>
      <c r="N666" s="26"/>
      <c r="O666" s="35" t="str">
        <f t="shared" si="10"/>
        <v>DA</v>
      </c>
    </row>
    <row r="667" spans="1:15" ht="15.75" customHeight="1">
      <c r="A667" s="34">
        <v>666</v>
      </c>
      <c r="B667" s="34">
        <f>VLOOKUP(E667,'[1]CM Liga'!$A:$B,2,FALSE)</f>
        <v>297</v>
      </c>
      <c r="C667" s="35" t="str">
        <f>VLOOKUP(E667,'[1]CM Liga'!$A:$C,3,FALSE)</f>
        <v>Sisak</v>
      </c>
      <c r="D667" s="26" t="s">
        <v>1405</v>
      </c>
      <c r="E667" s="35" t="s">
        <v>1409</v>
      </c>
      <c r="F667" s="35" t="str">
        <f>VLOOKUP(E667,'[1]CM Liga'!$A:$D,4,FALSE)</f>
        <v>Sisak Caprag</v>
      </c>
      <c r="G667" s="26">
        <v>4</v>
      </c>
      <c r="H667" s="36" t="s">
        <v>36</v>
      </c>
      <c r="I667" s="37">
        <v>340</v>
      </c>
      <c r="J667" s="38">
        <v>5.4</v>
      </c>
      <c r="K667" s="39" t="s">
        <v>1406</v>
      </c>
      <c r="L667" s="40" t="s">
        <v>1400</v>
      </c>
      <c r="M667" s="26" t="s">
        <v>16</v>
      </c>
      <c r="N667" s="26"/>
      <c r="O667" s="35" t="str">
        <f t="shared" si="10"/>
        <v>DA</v>
      </c>
    </row>
    <row r="668" spans="1:15" ht="15.75" customHeight="1">
      <c r="A668" s="34">
        <v>667</v>
      </c>
      <c r="B668" s="34">
        <f>VLOOKUP(E668,'[1]CM Liga'!$A:$B,2,FALSE)</f>
        <v>297</v>
      </c>
      <c r="C668" s="35" t="str">
        <f>VLOOKUP(E668,'[1]CM Liga'!$A:$C,3,FALSE)</f>
        <v>Sisak</v>
      </c>
      <c r="D668" s="26" t="s">
        <v>1407</v>
      </c>
      <c r="E668" s="35" t="s">
        <v>1409</v>
      </c>
      <c r="F668" s="35" t="str">
        <f>VLOOKUP(E668,'[1]CM Liga'!$A:$D,4,FALSE)</f>
        <v>Sisak Caprag</v>
      </c>
      <c r="G668" s="26">
        <v>5</v>
      </c>
      <c r="H668" s="36" t="s">
        <v>36</v>
      </c>
      <c r="I668" s="37">
        <v>340</v>
      </c>
      <c r="J668" s="38">
        <v>5.7</v>
      </c>
      <c r="K668" s="39" t="s">
        <v>1408</v>
      </c>
      <c r="L668" s="40" t="s">
        <v>1400</v>
      </c>
      <c r="M668" s="26" t="s">
        <v>16</v>
      </c>
      <c r="N668" s="26"/>
      <c r="O668" s="35" t="str">
        <f t="shared" si="10"/>
        <v>DA</v>
      </c>
    </row>
    <row r="669" spans="1:15" ht="15.75" customHeight="1">
      <c r="A669" s="34">
        <v>668</v>
      </c>
      <c r="B669" s="34">
        <f>VLOOKUP(E669,'[1]CM Liga'!$A:$B,2,FALSE)</f>
        <v>315</v>
      </c>
      <c r="C669" s="35" t="str">
        <f>VLOOKUP(E669,'[1]CM Liga'!$A:$C,3,FALSE)</f>
        <v>Zagreb 1</v>
      </c>
      <c r="D669" s="26" t="s">
        <v>1410</v>
      </c>
      <c r="E669" s="35" t="s">
        <v>1441</v>
      </c>
      <c r="F669" s="35" t="str">
        <f>VLOOKUP(E669,'[1]CM Liga'!$A:$D,4,FALSE)</f>
        <v>Zagreb</v>
      </c>
      <c r="G669" s="26">
        <v>1</v>
      </c>
      <c r="H669" s="36" t="s">
        <v>13</v>
      </c>
      <c r="I669" s="37">
        <v>150</v>
      </c>
      <c r="J669" s="38">
        <v>8</v>
      </c>
      <c r="K669" s="39" t="s">
        <v>1411</v>
      </c>
      <c r="L669" s="40" t="s">
        <v>1412</v>
      </c>
      <c r="M669" s="26" t="s">
        <v>16</v>
      </c>
      <c r="N669" s="26"/>
      <c r="O669" s="35" t="str">
        <f t="shared" si="10"/>
        <v>DA</v>
      </c>
    </row>
    <row r="670" spans="1:15" ht="15.75" customHeight="1">
      <c r="A670" s="34">
        <v>669</v>
      </c>
      <c r="B670" s="34">
        <f>VLOOKUP(E670,'[1]CM Liga'!$A:$B,2,FALSE)</f>
        <v>315</v>
      </c>
      <c r="C670" s="35" t="str">
        <f>VLOOKUP(E670,'[1]CM Liga'!$A:$C,3,FALSE)</f>
        <v>Zagreb 1</v>
      </c>
      <c r="D670" s="26" t="s">
        <v>1413</v>
      </c>
      <c r="E670" s="35" t="s">
        <v>1441</v>
      </c>
      <c r="F670" s="35" t="str">
        <f>VLOOKUP(E670,'[1]CM Liga'!$A:$D,4,FALSE)</f>
        <v>Zagreb</v>
      </c>
      <c r="G670" s="26">
        <v>2</v>
      </c>
      <c r="H670" s="36" t="s">
        <v>13</v>
      </c>
      <c r="I670" s="37">
        <v>150</v>
      </c>
      <c r="J670" s="38">
        <v>10</v>
      </c>
      <c r="K670" s="39" t="s">
        <v>1414</v>
      </c>
      <c r="L670" s="40" t="s">
        <v>1412</v>
      </c>
      <c r="M670" s="26" t="s">
        <v>16</v>
      </c>
      <c r="N670" s="26"/>
      <c r="O670" s="35" t="str">
        <f t="shared" si="10"/>
        <v>DA</v>
      </c>
    </row>
    <row r="671" spans="1:15" ht="15.75" customHeight="1">
      <c r="A671" s="34">
        <v>670</v>
      </c>
      <c r="B671" s="34">
        <f>VLOOKUP(E671,'[1]CM Liga'!$A:$B,2,FALSE)</f>
        <v>315</v>
      </c>
      <c r="C671" s="35" t="str">
        <f>VLOOKUP(E671,'[1]CM Liga'!$A:$C,3,FALSE)</f>
        <v>Zagreb 1</v>
      </c>
      <c r="D671" s="26" t="s">
        <v>1415</v>
      </c>
      <c r="E671" s="35" t="s">
        <v>1441</v>
      </c>
      <c r="F671" s="35" t="str">
        <f>VLOOKUP(E671,'[1]CM Liga'!$A:$D,4,FALSE)</f>
        <v>Zagreb</v>
      </c>
      <c r="G671" s="26">
        <v>3</v>
      </c>
      <c r="H671" s="36" t="s">
        <v>13</v>
      </c>
      <c r="I671" s="37">
        <v>150</v>
      </c>
      <c r="J671" s="38">
        <v>12</v>
      </c>
      <c r="K671" s="39" t="s">
        <v>1416</v>
      </c>
      <c r="L671" s="40" t="s">
        <v>1412</v>
      </c>
      <c r="M671" s="26" t="s">
        <v>16</v>
      </c>
      <c r="N671" s="26"/>
      <c r="O671" s="35" t="str">
        <f t="shared" si="10"/>
        <v>DA</v>
      </c>
    </row>
    <row r="672" spans="1:15" ht="15.75" customHeight="1">
      <c r="A672" s="34">
        <v>671</v>
      </c>
      <c r="B672" s="34">
        <f>VLOOKUP(E672,'[1]CM Liga'!$A:$B,2,FALSE)</f>
        <v>315</v>
      </c>
      <c r="C672" s="35" t="str">
        <f>VLOOKUP(E672,'[1]CM Liga'!$A:$C,3,FALSE)</f>
        <v>Zagreb 1</v>
      </c>
      <c r="D672" s="26" t="s">
        <v>1417</v>
      </c>
      <c r="E672" s="35" t="s">
        <v>1441</v>
      </c>
      <c r="F672" s="35" t="str">
        <f>VLOOKUP(E672,'[1]CM Liga'!$A:$D,4,FALSE)</f>
        <v>Zagreb</v>
      </c>
      <c r="G672" s="26">
        <v>4</v>
      </c>
      <c r="H672" s="36" t="s">
        <v>13</v>
      </c>
      <c r="I672" s="37">
        <v>140</v>
      </c>
      <c r="J672" s="38">
        <v>10</v>
      </c>
      <c r="K672" s="39" t="s">
        <v>1418</v>
      </c>
      <c r="L672" s="40" t="s">
        <v>1412</v>
      </c>
      <c r="M672" s="26" t="s">
        <v>16</v>
      </c>
      <c r="N672" s="26"/>
      <c r="O672" s="35" t="str">
        <f t="shared" si="10"/>
        <v>DA</v>
      </c>
    </row>
    <row r="673" spans="1:15" ht="15.75" customHeight="1">
      <c r="A673" s="34">
        <v>672</v>
      </c>
      <c r="B673" s="34">
        <f>VLOOKUP(E673,'[1]CM Liga'!$A:$B,2,FALSE)</f>
        <v>315</v>
      </c>
      <c r="C673" s="35" t="str">
        <f>VLOOKUP(E673,'[1]CM Liga'!$A:$C,3,FALSE)</f>
        <v>Zagreb 1</v>
      </c>
      <c r="D673" s="26" t="s">
        <v>1419</v>
      </c>
      <c r="E673" s="35" t="s">
        <v>1441</v>
      </c>
      <c r="F673" s="35" t="str">
        <f>VLOOKUP(E673,'[1]CM Liga'!$A:$D,4,FALSE)</f>
        <v>Zagreb</v>
      </c>
      <c r="G673" s="26">
        <v>5</v>
      </c>
      <c r="H673" s="36" t="s">
        <v>13</v>
      </c>
      <c r="I673" s="37">
        <v>140</v>
      </c>
      <c r="J673" s="38">
        <v>12</v>
      </c>
      <c r="K673" s="39" t="s">
        <v>1420</v>
      </c>
      <c r="L673" s="40" t="s">
        <v>1412</v>
      </c>
      <c r="M673" s="26" t="s">
        <v>16</v>
      </c>
      <c r="N673" s="26"/>
      <c r="O673" s="35" t="str">
        <f t="shared" si="10"/>
        <v>DA</v>
      </c>
    </row>
    <row r="674" spans="1:15" ht="15.75" customHeight="1">
      <c r="A674" s="34">
        <v>673</v>
      </c>
      <c r="B674" s="34">
        <f>VLOOKUP(E674,'[1]CM Liga'!$A:$B,2,FALSE)</f>
        <v>315</v>
      </c>
      <c r="C674" s="35" t="str">
        <f>VLOOKUP(E674,'[1]CM Liga'!$A:$C,3,FALSE)</f>
        <v>Zagreb 1</v>
      </c>
      <c r="D674" s="26" t="s">
        <v>1421</v>
      </c>
      <c r="E674" s="35" t="s">
        <v>1441</v>
      </c>
      <c r="F674" s="35" t="str">
        <f>VLOOKUP(E674,'[1]CM Liga'!$A:$D,4,FALSE)</f>
        <v>Zagreb</v>
      </c>
      <c r="G674" s="26">
        <v>6</v>
      </c>
      <c r="H674" s="36" t="s">
        <v>13</v>
      </c>
      <c r="I674" s="37">
        <v>140</v>
      </c>
      <c r="J674" s="38">
        <v>12</v>
      </c>
      <c r="K674" s="39" t="s">
        <v>1422</v>
      </c>
      <c r="L674" s="40" t="s">
        <v>1412</v>
      </c>
      <c r="M674" s="26" t="s">
        <v>16</v>
      </c>
      <c r="N674" s="26"/>
      <c r="O674" s="35" t="str">
        <f t="shared" si="10"/>
        <v>DA</v>
      </c>
    </row>
    <row r="675" spans="1:15" ht="15.75" customHeight="1">
      <c r="A675" s="34">
        <v>674</v>
      </c>
      <c r="B675" s="34">
        <f>VLOOKUP(E675,'[1]CM Liga'!$A:$B,2,FALSE)</f>
        <v>315</v>
      </c>
      <c r="C675" s="35" t="str">
        <f>VLOOKUP(E675,'[1]CM Liga'!$A:$C,3,FALSE)</f>
        <v>Zagreb 1</v>
      </c>
      <c r="D675" s="26" t="s">
        <v>1423</v>
      </c>
      <c r="E675" s="35" t="s">
        <v>1441</v>
      </c>
      <c r="F675" s="35" t="str">
        <f>VLOOKUP(E675,'[1]CM Liga'!$A:$D,4,FALSE)</f>
        <v>Zagreb</v>
      </c>
      <c r="G675" s="26">
        <v>7</v>
      </c>
      <c r="H675" s="36" t="s">
        <v>13</v>
      </c>
      <c r="I675" s="37">
        <v>140</v>
      </c>
      <c r="J675" s="38">
        <v>16</v>
      </c>
      <c r="K675" s="39" t="s">
        <v>1424</v>
      </c>
      <c r="L675" s="40" t="s">
        <v>1412</v>
      </c>
      <c r="M675" s="26" t="s">
        <v>16</v>
      </c>
      <c r="N675" s="26"/>
      <c r="O675" s="35" t="str">
        <f t="shared" si="10"/>
        <v>DA</v>
      </c>
    </row>
    <row r="676" spans="1:15" ht="15.75" customHeight="1">
      <c r="A676" s="34">
        <v>675</v>
      </c>
      <c r="B676" s="34">
        <f>VLOOKUP(E676,'[1]CM Liga'!$A:$B,2,FALSE)</f>
        <v>315</v>
      </c>
      <c r="C676" s="35" t="str">
        <f>VLOOKUP(E676,'[1]CM Liga'!$A:$C,3,FALSE)</f>
        <v>Zagreb 1</v>
      </c>
      <c r="D676" s="26" t="s">
        <v>1425</v>
      </c>
      <c r="E676" s="35" t="s">
        <v>1441</v>
      </c>
      <c r="F676" s="35" t="str">
        <f>VLOOKUP(E676,'[1]CM Liga'!$A:$D,4,FALSE)</f>
        <v>Zagreb</v>
      </c>
      <c r="G676" s="26">
        <v>8</v>
      </c>
      <c r="H676" s="36" t="s">
        <v>13</v>
      </c>
      <c r="I676" s="37">
        <v>130</v>
      </c>
      <c r="J676" s="38">
        <v>12</v>
      </c>
      <c r="K676" s="39" t="s">
        <v>1426</v>
      </c>
      <c r="L676" s="40" t="s">
        <v>1412</v>
      </c>
      <c r="M676" s="26" t="s">
        <v>16</v>
      </c>
      <c r="N676" s="26"/>
      <c r="O676" s="35" t="str">
        <f t="shared" si="10"/>
        <v>DA</v>
      </c>
    </row>
    <row r="677" spans="1:15" ht="15.75" customHeight="1">
      <c r="A677" s="34">
        <v>676</v>
      </c>
      <c r="B677" s="34">
        <f>VLOOKUP(E677,'[1]CM Liga'!$A:$B,2,FALSE)</f>
        <v>315</v>
      </c>
      <c r="C677" s="35" t="str">
        <f>VLOOKUP(E677,'[1]CM Liga'!$A:$C,3,FALSE)</f>
        <v>Zagreb 1</v>
      </c>
      <c r="D677" s="26" t="s">
        <v>1427</v>
      </c>
      <c r="E677" s="35" t="s">
        <v>1441</v>
      </c>
      <c r="F677" s="35" t="str">
        <f>VLOOKUP(E677,'[1]CM Liga'!$A:$D,4,FALSE)</f>
        <v>Zagreb</v>
      </c>
      <c r="G677" s="26">
        <v>9</v>
      </c>
      <c r="H677" s="36" t="s">
        <v>13</v>
      </c>
      <c r="I677" s="37">
        <v>110</v>
      </c>
      <c r="J677" s="38">
        <v>7</v>
      </c>
      <c r="K677" s="39" t="s">
        <v>1428</v>
      </c>
      <c r="L677" s="40" t="s">
        <v>1412</v>
      </c>
      <c r="M677" s="26" t="s">
        <v>16</v>
      </c>
      <c r="N677" s="26"/>
      <c r="O677" s="35" t="str">
        <f t="shared" si="10"/>
        <v>DA</v>
      </c>
    </row>
    <row r="678" spans="1:15" ht="15.75" customHeight="1">
      <c r="A678" s="34">
        <v>677</v>
      </c>
      <c r="B678" s="34">
        <f>VLOOKUP(E678,'[1]CM Liga'!$A:$B,2,FALSE)</f>
        <v>315</v>
      </c>
      <c r="C678" s="35" t="str">
        <f>VLOOKUP(E678,'[1]CM Liga'!$A:$C,3,FALSE)</f>
        <v>Zagreb 1</v>
      </c>
      <c r="D678" s="26" t="s">
        <v>1429</v>
      </c>
      <c r="E678" s="35" t="s">
        <v>1441</v>
      </c>
      <c r="F678" s="35" t="str">
        <f>VLOOKUP(E678,'[1]CM Liga'!$A:$D,4,FALSE)</f>
        <v>Zagreb</v>
      </c>
      <c r="G678" s="26">
        <v>10</v>
      </c>
      <c r="H678" s="36" t="s">
        <v>13</v>
      </c>
      <c r="I678" s="37">
        <v>100</v>
      </c>
      <c r="J678" s="38">
        <v>7</v>
      </c>
      <c r="K678" s="39" t="s">
        <v>1430</v>
      </c>
      <c r="L678" s="40" t="s">
        <v>1412</v>
      </c>
      <c r="M678" s="26" t="s">
        <v>16</v>
      </c>
      <c r="N678" s="26"/>
      <c r="O678" s="35" t="str">
        <f t="shared" si="10"/>
        <v>DA</v>
      </c>
    </row>
    <row r="679" spans="1:15" ht="15.75" customHeight="1">
      <c r="A679" s="34">
        <v>678</v>
      </c>
      <c r="B679" s="34">
        <f>VLOOKUP(E679,'[1]CM Liga'!$A:$B,2,FALSE)</f>
        <v>315</v>
      </c>
      <c r="C679" s="35" t="str">
        <f>VLOOKUP(E679,'[1]CM Liga'!$A:$C,3,FALSE)</f>
        <v>Zagreb 1</v>
      </c>
      <c r="D679" s="26" t="s">
        <v>1431</v>
      </c>
      <c r="E679" s="35" t="s">
        <v>1441</v>
      </c>
      <c r="F679" s="35" t="str">
        <f>VLOOKUP(E679,'[1]CM Liga'!$A:$D,4,FALSE)</f>
        <v>Zagreb</v>
      </c>
      <c r="G679" s="26">
        <v>11</v>
      </c>
      <c r="H679" s="36" t="s">
        <v>13</v>
      </c>
      <c r="I679" s="37">
        <v>100</v>
      </c>
      <c r="J679" s="38">
        <v>8</v>
      </c>
      <c r="K679" s="39" t="s">
        <v>1432</v>
      </c>
      <c r="L679" s="40" t="s">
        <v>1412</v>
      </c>
      <c r="M679" s="26" t="s">
        <v>16</v>
      </c>
      <c r="N679" s="26"/>
      <c r="O679" s="35" t="str">
        <f t="shared" si="10"/>
        <v>DA</v>
      </c>
    </row>
    <row r="680" spans="1:15" ht="15.75" customHeight="1">
      <c r="A680" s="34">
        <v>679</v>
      </c>
      <c r="B680" s="34">
        <f>VLOOKUP(E680,'[1]CM Liga'!$A:$B,2,FALSE)</f>
        <v>315</v>
      </c>
      <c r="C680" s="35" t="str">
        <f>VLOOKUP(E680,'[1]CM Liga'!$A:$C,3,FALSE)</f>
        <v>Zagreb 1</v>
      </c>
      <c r="D680" s="26" t="s">
        <v>1433</v>
      </c>
      <c r="E680" s="35" t="s">
        <v>1441</v>
      </c>
      <c r="F680" s="35" t="str">
        <f>VLOOKUP(E680,'[1]CM Liga'!$A:$D,4,FALSE)</f>
        <v>Zagreb</v>
      </c>
      <c r="G680" s="26">
        <v>12</v>
      </c>
      <c r="H680" s="36" t="s">
        <v>13</v>
      </c>
      <c r="I680" s="37">
        <v>90</v>
      </c>
      <c r="J680" s="38">
        <v>5</v>
      </c>
      <c r="K680" s="39" t="s">
        <v>1434</v>
      </c>
      <c r="L680" s="40" t="s">
        <v>1412</v>
      </c>
      <c r="M680" s="26" t="s">
        <v>16</v>
      </c>
      <c r="N680" s="26"/>
      <c r="O680" s="35" t="str">
        <f t="shared" si="10"/>
        <v>DA</v>
      </c>
    </row>
    <row r="681" spans="1:15" ht="15.75" customHeight="1">
      <c r="A681" s="34">
        <v>680</v>
      </c>
      <c r="B681" s="34">
        <f>VLOOKUP(E681,'[1]CM Liga'!$A:$B,2,FALSE)</f>
        <v>315</v>
      </c>
      <c r="C681" s="35" t="str">
        <f>VLOOKUP(E681,'[1]CM Liga'!$A:$C,3,FALSE)</f>
        <v>Zagreb 1</v>
      </c>
      <c r="D681" s="26" t="s">
        <v>1435</v>
      </c>
      <c r="E681" s="35" t="s">
        <v>1441</v>
      </c>
      <c r="F681" s="35" t="str">
        <f>VLOOKUP(E681,'[1]CM Liga'!$A:$D,4,FALSE)</f>
        <v>Zagreb</v>
      </c>
      <c r="G681" s="26">
        <v>13</v>
      </c>
      <c r="H681" s="36" t="s">
        <v>13</v>
      </c>
      <c r="I681" s="37">
        <v>90</v>
      </c>
      <c r="J681" s="38">
        <v>5</v>
      </c>
      <c r="K681" s="39" t="s">
        <v>1436</v>
      </c>
      <c r="L681" s="40" t="s">
        <v>1412</v>
      </c>
      <c r="M681" s="26" t="s">
        <v>16</v>
      </c>
      <c r="N681" s="26"/>
      <c r="O681" s="35" t="str">
        <f t="shared" si="10"/>
        <v>DA</v>
      </c>
    </row>
    <row r="682" spans="1:15" ht="15.75" customHeight="1">
      <c r="A682" s="34">
        <v>681</v>
      </c>
      <c r="B682" s="34">
        <f>VLOOKUP(E682,'[1]CM Liga'!$A:$B,2,FALSE)</f>
        <v>315</v>
      </c>
      <c r="C682" s="35" t="str">
        <f>VLOOKUP(E682,'[1]CM Liga'!$A:$C,3,FALSE)</f>
        <v>Zagreb 1</v>
      </c>
      <c r="D682" s="26" t="s">
        <v>1437</v>
      </c>
      <c r="E682" s="35" t="s">
        <v>1441</v>
      </c>
      <c r="F682" s="35" t="str">
        <f>VLOOKUP(E682,'[1]CM Liga'!$A:$D,4,FALSE)</f>
        <v>Zagreb</v>
      </c>
      <c r="G682" s="26">
        <v>14</v>
      </c>
      <c r="H682" s="36" t="s">
        <v>13</v>
      </c>
      <c r="I682" s="37">
        <v>90</v>
      </c>
      <c r="J682" s="38">
        <v>7</v>
      </c>
      <c r="K682" s="39" t="s">
        <v>1438</v>
      </c>
      <c r="L682" s="40" t="s">
        <v>1412</v>
      </c>
      <c r="M682" s="26" t="s">
        <v>16</v>
      </c>
      <c r="N682" s="26"/>
      <c r="O682" s="35" t="str">
        <f t="shared" si="10"/>
        <v>DA</v>
      </c>
    </row>
    <row r="683" spans="1:15" ht="15.75" customHeight="1">
      <c r="A683" s="34">
        <v>682</v>
      </c>
      <c r="B683" s="34">
        <f>VLOOKUP(E683,'[1]CM Liga'!$A:$B,2,FALSE)</f>
        <v>315</v>
      </c>
      <c r="C683" s="35" t="str">
        <f>VLOOKUP(E683,'[1]CM Liga'!$A:$C,3,FALSE)</f>
        <v>Zagreb 1</v>
      </c>
      <c r="D683" s="26" t="s">
        <v>1439</v>
      </c>
      <c r="E683" s="35" t="s">
        <v>1441</v>
      </c>
      <c r="F683" s="35" t="str">
        <f>VLOOKUP(E683,'[1]CM Liga'!$A:$D,4,FALSE)</f>
        <v>Zagreb</v>
      </c>
      <c r="G683" s="26">
        <v>15</v>
      </c>
      <c r="H683" s="36" t="s">
        <v>13</v>
      </c>
      <c r="I683" s="37">
        <v>90</v>
      </c>
      <c r="J683" s="38">
        <v>7</v>
      </c>
      <c r="K683" s="39" t="s">
        <v>1440</v>
      </c>
      <c r="L683" s="40" t="s">
        <v>1412</v>
      </c>
      <c r="M683" s="26" t="s">
        <v>16</v>
      </c>
      <c r="N683" s="26"/>
      <c r="O683" s="35" t="str">
        <f t="shared" si="10"/>
        <v>DA</v>
      </c>
    </row>
    <row r="684" spans="1:15" ht="15.75" customHeight="1">
      <c r="A684" s="34">
        <v>683</v>
      </c>
      <c r="B684" s="34">
        <f>VLOOKUP(E684,'[1]CM Liga'!$A:$B,2,FALSE)</f>
        <v>207</v>
      </c>
      <c r="C684" s="35" t="str">
        <f>VLOOKUP(E684,'[1]CM Liga'!$A:$C,3,FALSE)</f>
        <v>Zadar</v>
      </c>
      <c r="D684" s="26" t="s">
        <v>1442</v>
      </c>
      <c r="E684" s="35" t="s">
        <v>1448</v>
      </c>
      <c r="F684" s="35" t="str">
        <f>VLOOKUP(E684,'[1]CM Liga'!$A:$D,4,FALSE)</f>
        <v>Zadar</v>
      </c>
      <c r="G684" s="26">
        <v>1</v>
      </c>
      <c r="H684" s="36" t="s">
        <v>36</v>
      </c>
      <c r="I684" s="37">
        <v>190</v>
      </c>
      <c r="J684" s="38">
        <v>6</v>
      </c>
      <c r="K684" s="39" t="s">
        <v>1443</v>
      </c>
      <c r="L684" s="40" t="s">
        <v>1444</v>
      </c>
      <c r="M684" s="26" t="s">
        <v>16</v>
      </c>
      <c r="N684" s="26"/>
      <c r="O684" s="35" t="str">
        <f t="shared" si="10"/>
        <v>NE</v>
      </c>
    </row>
    <row r="685" spans="1:15" ht="15.75" customHeight="1">
      <c r="A685" s="34">
        <v>684</v>
      </c>
      <c r="B685" s="34">
        <f>VLOOKUP(E685,'[1]CM Liga'!$A:$B,2,FALSE)</f>
        <v>207</v>
      </c>
      <c r="C685" s="35" t="str">
        <f>VLOOKUP(E685,'[1]CM Liga'!$A:$C,3,FALSE)</f>
        <v>Zadar</v>
      </c>
      <c r="D685" s="26" t="s">
        <v>99</v>
      </c>
      <c r="E685" s="35" t="s">
        <v>1448</v>
      </c>
      <c r="F685" s="35" t="str">
        <f>VLOOKUP(E685,'[1]CM Liga'!$A:$D,4,FALSE)</f>
        <v>Zadar</v>
      </c>
      <c r="G685" s="26">
        <v>2</v>
      </c>
      <c r="H685" s="36" t="s">
        <v>36</v>
      </c>
      <c r="I685" s="37">
        <v>340</v>
      </c>
      <c r="J685" s="38">
        <v>15</v>
      </c>
      <c r="K685" s="39" t="s">
        <v>1445</v>
      </c>
      <c r="L685" s="40" t="s">
        <v>1444</v>
      </c>
      <c r="M685" s="26" t="s">
        <v>16</v>
      </c>
      <c r="N685" s="26"/>
      <c r="O685" s="35" t="str">
        <f t="shared" si="10"/>
        <v>NE</v>
      </c>
    </row>
    <row r="686" spans="1:15" ht="15.75" customHeight="1">
      <c r="A686" s="34">
        <v>685</v>
      </c>
      <c r="B686" s="34">
        <f>VLOOKUP(E686,'[1]CM Liga'!$A:$B,2,FALSE)</f>
        <v>207</v>
      </c>
      <c r="C686" s="35" t="str">
        <f>VLOOKUP(E686,'[1]CM Liga'!$A:$C,3,FALSE)</f>
        <v>Zadar</v>
      </c>
      <c r="D686" s="26" t="s">
        <v>1446</v>
      </c>
      <c r="E686" s="35" t="s">
        <v>1448</v>
      </c>
      <c r="F686" s="35" t="str">
        <f>VLOOKUP(E686,'[1]CM Liga'!$A:$D,4,FALSE)</f>
        <v>Zadar</v>
      </c>
      <c r="G686" s="26">
        <v>3</v>
      </c>
      <c r="H686" s="36" t="s">
        <v>36</v>
      </c>
      <c r="I686" s="37">
        <v>250</v>
      </c>
      <c r="J686" s="38">
        <v>15</v>
      </c>
      <c r="K686" s="39" t="s">
        <v>1447</v>
      </c>
      <c r="L686" s="40" t="s">
        <v>1444</v>
      </c>
      <c r="M686" s="26" t="s">
        <v>16</v>
      </c>
      <c r="N686" s="26"/>
      <c r="O686" s="35" t="str">
        <f t="shared" si="10"/>
        <v>NE</v>
      </c>
    </row>
    <row r="687" spans="1:15" ht="15.75" customHeight="1">
      <c r="A687" s="34">
        <v>686</v>
      </c>
      <c r="B687" s="34">
        <f>VLOOKUP(E687,'[1]CM Liga'!$A:$B,2,FALSE)</f>
        <v>330</v>
      </c>
      <c r="C687" s="35" t="str">
        <f>VLOOKUP(E687,'[1]CM Liga'!$A:$C,3,FALSE)</f>
        <v>Vukovar</v>
      </c>
      <c r="D687" s="26" t="s">
        <v>1449</v>
      </c>
      <c r="E687" s="35" t="s">
        <v>1458</v>
      </c>
      <c r="F687" s="35" t="str">
        <f>VLOOKUP(E687,'[1]CM Liga'!$A:$D,4,FALSE)</f>
        <v>Tordinci</v>
      </c>
      <c r="G687" s="26">
        <v>1</v>
      </c>
      <c r="H687" s="36" t="s">
        <v>13</v>
      </c>
      <c r="I687" s="37">
        <v>180</v>
      </c>
      <c r="J687" s="38">
        <v>14</v>
      </c>
      <c r="K687" s="39" t="s">
        <v>1450</v>
      </c>
      <c r="L687" s="40" t="s">
        <v>1451</v>
      </c>
      <c r="M687" s="26" t="s">
        <v>16</v>
      </c>
      <c r="N687" s="26"/>
      <c r="O687" s="35" t="str">
        <f t="shared" si="10"/>
        <v>DA</v>
      </c>
    </row>
    <row r="688" spans="1:15" ht="15.75" customHeight="1">
      <c r="A688" s="34">
        <v>687</v>
      </c>
      <c r="B688" s="34">
        <f>VLOOKUP(E688,'[1]CM Liga'!$A:$B,2,FALSE)</f>
        <v>330</v>
      </c>
      <c r="C688" s="35" t="str">
        <f>VLOOKUP(E688,'[1]CM Liga'!$A:$C,3,FALSE)</f>
        <v>Vukovar</v>
      </c>
      <c r="D688" s="26" t="s">
        <v>1452</v>
      </c>
      <c r="E688" s="35" t="s">
        <v>1458</v>
      </c>
      <c r="F688" s="35" t="str">
        <f>VLOOKUP(E688,'[1]CM Liga'!$A:$D,4,FALSE)</f>
        <v>Tordinci</v>
      </c>
      <c r="G688" s="26">
        <v>2</v>
      </c>
      <c r="H688" s="36" t="s">
        <v>13</v>
      </c>
      <c r="I688" s="37">
        <v>180</v>
      </c>
      <c r="J688" s="38">
        <v>14</v>
      </c>
      <c r="K688" s="39" t="s">
        <v>1450</v>
      </c>
      <c r="L688" s="40" t="s">
        <v>1451</v>
      </c>
      <c r="M688" s="26" t="s">
        <v>16</v>
      </c>
      <c r="N688" s="26"/>
      <c r="O688" s="35" t="str">
        <f t="shared" si="10"/>
        <v>DA</v>
      </c>
    </row>
    <row r="689" spans="1:15" ht="15.75" customHeight="1">
      <c r="A689" s="34">
        <v>688</v>
      </c>
      <c r="B689" s="34">
        <f>VLOOKUP(E689,'[1]CM Liga'!$A:$B,2,FALSE)</f>
        <v>330</v>
      </c>
      <c r="C689" s="35" t="str">
        <f>VLOOKUP(E689,'[1]CM Liga'!$A:$C,3,FALSE)</f>
        <v>Vukovar</v>
      </c>
      <c r="D689" s="26" t="s">
        <v>1453</v>
      </c>
      <c r="E689" s="35" t="s">
        <v>1458</v>
      </c>
      <c r="F689" s="35" t="str">
        <f>VLOOKUP(E689,'[1]CM Liga'!$A:$D,4,FALSE)</f>
        <v>Tordinci</v>
      </c>
      <c r="G689" s="26">
        <v>3</v>
      </c>
      <c r="H689" s="36" t="s">
        <v>13</v>
      </c>
      <c r="I689" s="37">
        <v>60</v>
      </c>
      <c r="J689" s="38">
        <v>100</v>
      </c>
      <c r="K689" s="39"/>
      <c r="L689" s="40" t="s">
        <v>1451</v>
      </c>
      <c r="M689" s="26" t="s">
        <v>16</v>
      </c>
      <c r="N689" s="26" t="s">
        <v>1454</v>
      </c>
      <c r="O689" s="35" t="str">
        <f t="shared" si="10"/>
        <v>DA</v>
      </c>
    </row>
    <row r="690" spans="1:15" ht="15.75" customHeight="1">
      <c r="A690" s="34">
        <v>689</v>
      </c>
      <c r="B690" s="34">
        <f>VLOOKUP(E690,'[1]CM Liga'!$A:$B,2,FALSE)</f>
        <v>330</v>
      </c>
      <c r="C690" s="35" t="str">
        <f>VLOOKUP(E690,'[1]CM Liga'!$A:$C,3,FALSE)</f>
        <v>Vukovar</v>
      </c>
      <c r="D690" s="26" t="s">
        <v>1455</v>
      </c>
      <c r="E690" s="35" t="s">
        <v>1458</v>
      </c>
      <c r="F690" s="35" t="str">
        <f>VLOOKUP(E690,'[1]CM Liga'!$A:$D,4,FALSE)</f>
        <v>Tordinci</v>
      </c>
      <c r="G690" s="26">
        <v>4</v>
      </c>
      <c r="H690" s="36" t="s">
        <v>13</v>
      </c>
      <c r="I690" s="37">
        <v>60</v>
      </c>
      <c r="J690" s="38">
        <v>100</v>
      </c>
      <c r="K690" s="39"/>
      <c r="L690" s="40" t="s">
        <v>1451</v>
      </c>
      <c r="M690" s="26" t="s">
        <v>16</v>
      </c>
      <c r="N690" s="26" t="s">
        <v>1454</v>
      </c>
      <c r="O690" s="35" t="str">
        <f t="shared" si="10"/>
        <v>DA</v>
      </c>
    </row>
    <row r="691" spans="1:15" ht="15.75" customHeight="1">
      <c r="A691" s="34">
        <v>690</v>
      </c>
      <c r="B691" s="34">
        <f>VLOOKUP(E691,'[1]CM Liga'!$A:$B,2,FALSE)</f>
        <v>330</v>
      </c>
      <c r="C691" s="35" t="str">
        <f>VLOOKUP(E691,'[1]CM Liga'!$A:$C,3,FALSE)</f>
        <v>Vukovar</v>
      </c>
      <c r="D691" s="26" t="s">
        <v>1456</v>
      </c>
      <c r="E691" s="35" t="s">
        <v>1458</v>
      </c>
      <c r="F691" s="35" t="str">
        <f>VLOOKUP(E691,'[1]CM Liga'!$A:$D,4,FALSE)</f>
        <v>Tordinci</v>
      </c>
      <c r="G691" s="26">
        <v>5</v>
      </c>
      <c r="H691" s="36" t="s">
        <v>13</v>
      </c>
      <c r="I691" s="37">
        <v>180</v>
      </c>
      <c r="J691" s="38">
        <v>14</v>
      </c>
      <c r="K691" s="39" t="s">
        <v>1450</v>
      </c>
      <c r="L691" s="40" t="s">
        <v>1451</v>
      </c>
      <c r="M691" s="26" t="s">
        <v>16</v>
      </c>
      <c r="N691" s="26"/>
      <c r="O691" s="35" t="str">
        <f t="shared" si="10"/>
        <v>DA</v>
      </c>
    </row>
    <row r="692" spans="1:15" ht="15.75" customHeight="1">
      <c r="A692" s="34">
        <v>691</v>
      </c>
      <c r="B692" s="34">
        <f>VLOOKUP(E692,'[1]CM Liga'!$A:$B,2,FALSE)</f>
        <v>330</v>
      </c>
      <c r="C692" s="35" t="str">
        <f>VLOOKUP(E692,'[1]CM Liga'!$A:$C,3,FALSE)</f>
        <v>Vukovar</v>
      </c>
      <c r="D692" s="26" t="s">
        <v>1457</v>
      </c>
      <c r="E692" s="35" t="s">
        <v>1458</v>
      </c>
      <c r="F692" s="35" t="str">
        <f>VLOOKUP(E692,'[1]CM Liga'!$A:$D,4,FALSE)</f>
        <v>Tordinci</v>
      </c>
      <c r="G692" s="26">
        <v>6</v>
      </c>
      <c r="H692" s="36" t="s">
        <v>13</v>
      </c>
      <c r="I692" s="37">
        <v>60</v>
      </c>
      <c r="J692" s="38">
        <v>100</v>
      </c>
      <c r="K692" s="39"/>
      <c r="L692" s="40" t="s">
        <v>1451</v>
      </c>
      <c r="M692" s="26" t="s">
        <v>16</v>
      </c>
      <c r="N692" s="26" t="s">
        <v>1454</v>
      </c>
      <c r="O692" s="35" t="str">
        <f t="shared" si="10"/>
        <v>DA</v>
      </c>
    </row>
    <row r="693" spans="1:15" ht="15.75" customHeight="1">
      <c r="A693" s="34">
        <v>692</v>
      </c>
      <c r="B693" s="34">
        <f>VLOOKUP(E693,'[1]CM Liga'!$A:$B,2,FALSE)</f>
        <v>85</v>
      </c>
      <c r="C693" s="35" t="str">
        <f>VLOOKUP(E693,'[1]CM Liga'!$A:$C,3,FALSE)</f>
        <v>Split 1</v>
      </c>
      <c r="D693" s="26" t="s">
        <v>1459</v>
      </c>
      <c r="E693" s="35" t="s">
        <v>1470</v>
      </c>
      <c r="F693" s="35" t="str">
        <f>VLOOKUP(E693,'[1]CM Liga'!$A:$D,4,FALSE)</f>
        <v>Solin</v>
      </c>
      <c r="G693" s="26">
        <v>1</v>
      </c>
      <c r="H693" s="36" t="s">
        <v>36</v>
      </c>
      <c r="I693" s="37">
        <v>340</v>
      </c>
      <c r="J693" s="38">
        <v>6.94</v>
      </c>
      <c r="K693" s="39" t="s">
        <v>1460</v>
      </c>
      <c r="L693" s="40" t="s">
        <v>1461</v>
      </c>
      <c r="M693" s="26" t="s">
        <v>16</v>
      </c>
      <c r="N693" s="26"/>
      <c r="O693" s="35" t="str">
        <f t="shared" si="10"/>
        <v>NE</v>
      </c>
    </row>
    <row r="694" spans="1:15" ht="15.75" customHeight="1">
      <c r="A694" s="34">
        <v>693</v>
      </c>
      <c r="B694" s="34">
        <f>VLOOKUP(E694,'[1]CM Liga'!$A:$B,2,FALSE)</f>
        <v>85</v>
      </c>
      <c r="C694" s="35" t="str">
        <f>VLOOKUP(E694,'[1]CM Liga'!$A:$C,3,FALSE)</f>
        <v>Split 1</v>
      </c>
      <c r="D694" s="26" t="s">
        <v>1462</v>
      </c>
      <c r="E694" s="35" t="s">
        <v>1470</v>
      </c>
      <c r="F694" s="35" t="str">
        <f>VLOOKUP(E694,'[1]CM Liga'!$A:$D,4,FALSE)</f>
        <v>Solin</v>
      </c>
      <c r="G694" s="26">
        <v>2</v>
      </c>
      <c r="H694" s="36" t="s">
        <v>36</v>
      </c>
      <c r="I694" s="37">
        <v>300</v>
      </c>
      <c r="J694" s="38">
        <v>7.75</v>
      </c>
      <c r="K694" s="39" t="s">
        <v>1463</v>
      </c>
      <c r="L694" s="40" t="s">
        <v>1461</v>
      </c>
      <c r="M694" s="26" t="s">
        <v>16</v>
      </c>
      <c r="N694" s="26"/>
      <c r="O694" s="35" t="str">
        <f t="shared" si="10"/>
        <v>NE</v>
      </c>
    </row>
    <row r="695" spans="1:15" ht="15.75" customHeight="1">
      <c r="A695" s="34">
        <v>694</v>
      </c>
      <c r="B695" s="34">
        <f>VLOOKUP(E695,'[1]CM Liga'!$A:$B,2,FALSE)</f>
        <v>85</v>
      </c>
      <c r="C695" s="35" t="str">
        <f>VLOOKUP(E695,'[1]CM Liga'!$A:$C,3,FALSE)</f>
        <v>Split 1</v>
      </c>
      <c r="D695" s="26" t="s">
        <v>1464</v>
      </c>
      <c r="E695" s="35" t="s">
        <v>1470</v>
      </c>
      <c r="F695" s="35" t="str">
        <f>VLOOKUP(E695,'[1]CM Liga'!$A:$D,4,FALSE)</f>
        <v>Solin</v>
      </c>
      <c r="G695" s="26">
        <v>3</v>
      </c>
      <c r="H695" s="36" t="s">
        <v>36</v>
      </c>
      <c r="I695" s="37">
        <v>310</v>
      </c>
      <c r="J695" s="38">
        <v>5.1100000000000003</v>
      </c>
      <c r="K695" s="39" t="s">
        <v>1465</v>
      </c>
      <c r="L695" s="40" t="s">
        <v>1461</v>
      </c>
      <c r="M695" s="26" t="s">
        <v>16</v>
      </c>
      <c r="N695" s="26"/>
      <c r="O695" s="35" t="str">
        <f t="shared" si="10"/>
        <v>NE</v>
      </c>
    </row>
    <row r="696" spans="1:15" ht="15.75" customHeight="1">
      <c r="A696" s="34">
        <v>695</v>
      </c>
      <c r="B696" s="34">
        <f>VLOOKUP(E696,'[1]CM Liga'!$A:$B,2,FALSE)</f>
        <v>85</v>
      </c>
      <c r="C696" s="35" t="str">
        <f>VLOOKUP(E696,'[1]CM Liga'!$A:$C,3,FALSE)</f>
        <v>Split 1</v>
      </c>
      <c r="D696" s="26" t="s">
        <v>1466</v>
      </c>
      <c r="E696" s="35" t="s">
        <v>1470</v>
      </c>
      <c r="F696" s="35" t="str">
        <f>VLOOKUP(E696,'[1]CM Liga'!$A:$D,4,FALSE)</f>
        <v>Solin</v>
      </c>
      <c r="G696" s="26">
        <v>4</v>
      </c>
      <c r="H696" s="36" t="s">
        <v>36</v>
      </c>
      <c r="I696" s="37">
        <v>300</v>
      </c>
      <c r="J696" s="38">
        <v>7.57</v>
      </c>
      <c r="K696" s="39" t="s">
        <v>1467</v>
      </c>
      <c r="L696" s="40" t="s">
        <v>1461</v>
      </c>
      <c r="M696" s="26" t="s">
        <v>16</v>
      </c>
      <c r="N696" s="26"/>
      <c r="O696" s="35" t="str">
        <f t="shared" si="10"/>
        <v>NE</v>
      </c>
    </row>
    <row r="697" spans="1:15" ht="15.75" customHeight="1">
      <c r="A697" s="34">
        <v>696</v>
      </c>
      <c r="B697" s="34">
        <f>VLOOKUP(E697,'[1]CM Liga'!$A:$B,2,FALSE)</f>
        <v>85</v>
      </c>
      <c r="C697" s="35" t="str">
        <f>VLOOKUP(E697,'[1]CM Liga'!$A:$C,3,FALSE)</f>
        <v>Split 1</v>
      </c>
      <c r="D697" s="26" t="s">
        <v>1468</v>
      </c>
      <c r="E697" s="35" t="s">
        <v>1470</v>
      </c>
      <c r="F697" s="35" t="str">
        <f>VLOOKUP(E697,'[1]CM Liga'!$A:$D,4,FALSE)</f>
        <v>Solin</v>
      </c>
      <c r="G697" s="26">
        <v>5</v>
      </c>
      <c r="H697" s="36" t="s">
        <v>36</v>
      </c>
      <c r="I697" s="37">
        <v>300</v>
      </c>
      <c r="J697" s="38">
        <v>6.32</v>
      </c>
      <c r="K697" s="39" t="s">
        <v>1469</v>
      </c>
      <c r="L697" s="40" t="s">
        <v>1461</v>
      </c>
      <c r="M697" s="26" t="s">
        <v>16</v>
      </c>
      <c r="N697" s="26"/>
      <c r="O697" s="35" t="str">
        <f t="shared" si="10"/>
        <v>NE</v>
      </c>
    </row>
    <row r="698" spans="1:15" ht="15.75" customHeight="1">
      <c r="A698" s="34">
        <v>697</v>
      </c>
      <c r="B698" s="34">
        <f>VLOOKUP(E698,'[1]CM Liga'!$A:$B,2,FALSE)</f>
        <v>200</v>
      </c>
      <c r="C698" s="35" t="str">
        <f>VLOOKUP(E698,'[1]CM Liga'!$A:$C,3,FALSE)</f>
        <v>Istra 1</v>
      </c>
      <c r="D698" s="26" t="s">
        <v>1475</v>
      </c>
      <c r="E698" s="35" t="s">
        <v>1499</v>
      </c>
      <c r="F698" s="35" t="str">
        <f>VLOOKUP(E698,'[1]CM Liga'!$A:$D,4,FALSE)</f>
        <v>Pazin</v>
      </c>
      <c r="G698" s="26">
        <v>1</v>
      </c>
      <c r="H698" s="36" t="s">
        <v>13</v>
      </c>
      <c r="I698" s="37">
        <v>190</v>
      </c>
      <c r="J698" s="38">
        <v>4.9000000000000004</v>
      </c>
      <c r="K698" s="39" t="s">
        <v>1476</v>
      </c>
      <c r="L698" s="40" t="s">
        <v>1078</v>
      </c>
      <c r="M698" s="26" t="s">
        <v>16</v>
      </c>
      <c r="N698" s="26"/>
      <c r="O698" s="35" t="str">
        <f t="shared" si="10"/>
        <v>NE</v>
      </c>
    </row>
    <row r="699" spans="1:15" ht="15.75" customHeight="1">
      <c r="A699" s="34">
        <v>698</v>
      </c>
      <c r="B699" s="34">
        <f>VLOOKUP(E699,'[1]CM Liga'!$A:$B,2,FALSE)</f>
        <v>200</v>
      </c>
      <c r="C699" s="35" t="str">
        <f>VLOOKUP(E699,'[1]CM Liga'!$A:$C,3,FALSE)</f>
        <v>Istra 1</v>
      </c>
      <c r="D699" s="26" t="s">
        <v>1477</v>
      </c>
      <c r="E699" s="35" t="s">
        <v>1499</v>
      </c>
      <c r="F699" s="35" t="str">
        <f>VLOOKUP(E699,'[1]CM Liga'!$A:$D,4,FALSE)</f>
        <v>Pazin</v>
      </c>
      <c r="G699" s="26">
        <v>2</v>
      </c>
      <c r="H699" s="36" t="s">
        <v>13</v>
      </c>
      <c r="I699" s="37">
        <v>190</v>
      </c>
      <c r="J699" s="38">
        <v>5.0999999999999996</v>
      </c>
      <c r="K699" s="39" t="s">
        <v>1478</v>
      </c>
      <c r="L699" s="40" t="s">
        <v>1078</v>
      </c>
      <c r="M699" s="26" t="s">
        <v>16</v>
      </c>
      <c r="N699" s="26"/>
      <c r="O699" s="35" t="str">
        <f t="shared" si="10"/>
        <v>NE</v>
      </c>
    </row>
    <row r="700" spans="1:15" ht="15.75" customHeight="1">
      <c r="A700" s="34">
        <v>699</v>
      </c>
      <c r="B700" s="34">
        <f>VLOOKUP(E700,'[1]CM Liga'!$A:$B,2,FALSE)</f>
        <v>200</v>
      </c>
      <c r="C700" s="35" t="str">
        <f>VLOOKUP(E700,'[1]CM Liga'!$A:$C,3,FALSE)</f>
        <v>Istra 1</v>
      </c>
      <c r="D700" s="26" t="s">
        <v>1479</v>
      </c>
      <c r="E700" s="35" t="s">
        <v>1499</v>
      </c>
      <c r="F700" s="35" t="str">
        <f>VLOOKUP(E700,'[1]CM Liga'!$A:$D,4,FALSE)</f>
        <v>Pazin</v>
      </c>
      <c r="G700" s="26">
        <v>3</v>
      </c>
      <c r="H700" s="36" t="s">
        <v>13</v>
      </c>
      <c r="I700" s="37">
        <v>190</v>
      </c>
      <c r="J700" s="38">
        <v>7.5</v>
      </c>
      <c r="K700" s="39" t="s">
        <v>1480</v>
      </c>
      <c r="L700" s="40" t="s">
        <v>1078</v>
      </c>
      <c r="M700" s="26" t="s">
        <v>16</v>
      </c>
      <c r="N700" s="26"/>
      <c r="O700" s="35" t="str">
        <f t="shared" si="10"/>
        <v>NE</v>
      </c>
    </row>
    <row r="701" spans="1:15" ht="15.75" customHeight="1">
      <c r="A701" s="34">
        <v>700</v>
      </c>
      <c r="B701" s="34">
        <f>VLOOKUP(E701,'[1]CM Liga'!$A:$B,2,FALSE)</f>
        <v>200</v>
      </c>
      <c r="C701" s="35" t="str">
        <f>VLOOKUP(E701,'[1]CM Liga'!$A:$C,3,FALSE)</f>
        <v>Istra 1</v>
      </c>
      <c r="D701" s="26" t="s">
        <v>1481</v>
      </c>
      <c r="E701" s="35" t="s">
        <v>1499</v>
      </c>
      <c r="F701" s="35" t="str">
        <f>VLOOKUP(E701,'[1]CM Liga'!$A:$D,4,FALSE)</f>
        <v>Pazin</v>
      </c>
      <c r="G701" s="26">
        <v>4</v>
      </c>
      <c r="H701" s="36" t="s">
        <v>13</v>
      </c>
      <c r="I701" s="37">
        <v>190</v>
      </c>
      <c r="J701" s="38">
        <v>7.6</v>
      </c>
      <c r="K701" s="39" t="s">
        <v>1482</v>
      </c>
      <c r="L701" s="40" t="s">
        <v>1078</v>
      </c>
      <c r="M701" s="26" t="s">
        <v>16</v>
      </c>
      <c r="N701" s="26"/>
      <c r="O701" s="35" t="str">
        <f t="shared" si="10"/>
        <v>NE</v>
      </c>
    </row>
    <row r="702" spans="1:15" ht="15.75" customHeight="1">
      <c r="A702" s="34">
        <v>701</v>
      </c>
      <c r="B702" s="34">
        <f>VLOOKUP(E702,'[1]CM Liga'!$A:$B,2,FALSE)</f>
        <v>200</v>
      </c>
      <c r="C702" s="35" t="str">
        <f>VLOOKUP(E702,'[1]CM Liga'!$A:$C,3,FALSE)</f>
        <v>Istra 1</v>
      </c>
      <c r="D702" s="26" t="s">
        <v>1483</v>
      </c>
      <c r="E702" s="35" t="s">
        <v>1499</v>
      </c>
      <c r="F702" s="35" t="str">
        <f>VLOOKUP(E702,'[1]CM Liga'!$A:$D,4,FALSE)</f>
        <v>Pazin</v>
      </c>
      <c r="G702" s="26">
        <v>5</v>
      </c>
      <c r="H702" s="36" t="s">
        <v>13</v>
      </c>
      <c r="I702" s="37">
        <v>140</v>
      </c>
      <c r="J702" s="38">
        <v>3.5</v>
      </c>
      <c r="K702" s="39" t="s">
        <v>1484</v>
      </c>
      <c r="L702" s="40" t="s">
        <v>1078</v>
      </c>
      <c r="M702" s="26" t="s">
        <v>16</v>
      </c>
      <c r="N702" s="26" t="s">
        <v>1088</v>
      </c>
      <c r="O702" s="35" t="str">
        <f t="shared" si="10"/>
        <v>NE</v>
      </c>
    </row>
    <row r="703" spans="1:15" ht="15.75" customHeight="1">
      <c r="A703" s="34">
        <v>702</v>
      </c>
      <c r="B703" s="34">
        <f>VLOOKUP(E703,'[1]CM Liga'!$A:$B,2,FALSE)</f>
        <v>200</v>
      </c>
      <c r="C703" s="35" t="str">
        <f>VLOOKUP(E703,'[1]CM Liga'!$A:$C,3,FALSE)</f>
        <v>Istra 1</v>
      </c>
      <c r="D703" s="26" t="s">
        <v>1485</v>
      </c>
      <c r="E703" s="35" t="s">
        <v>1499</v>
      </c>
      <c r="F703" s="35" t="str">
        <f>VLOOKUP(E703,'[1]CM Liga'!$A:$D,4,FALSE)</f>
        <v>Pazin</v>
      </c>
      <c r="G703" s="26">
        <v>6</v>
      </c>
      <c r="H703" s="36" t="s">
        <v>36</v>
      </c>
      <c r="I703" s="37">
        <v>340</v>
      </c>
      <c r="J703" s="38">
        <v>4</v>
      </c>
      <c r="K703" s="39" t="s">
        <v>1486</v>
      </c>
      <c r="L703" s="40" t="s">
        <v>1078</v>
      </c>
      <c r="M703" s="26" t="s">
        <v>16</v>
      </c>
      <c r="N703" s="26"/>
      <c r="O703" s="35" t="str">
        <f t="shared" ref="O703:O766" si="11">IF(B703&gt;218,"DA","NE")</f>
        <v>NE</v>
      </c>
    </row>
    <row r="704" spans="1:15" ht="15.75" customHeight="1">
      <c r="A704" s="34">
        <v>703</v>
      </c>
      <c r="B704" s="34">
        <f>VLOOKUP(E704,'[1]CM Liga'!$A:$B,2,FALSE)</f>
        <v>200</v>
      </c>
      <c r="C704" s="35" t="str">
        <f>VLOOKUP(E704,'[1]CM Liga'!$A:$C,3,FALSE)</f>
        <v>Istra 1</v>
      </c>
      <c r="D704" s="26" t="s">
        <v>1487</v>
      </c>
      <c r="E704" s="35" t="s">
        <v>1499</v>
      </c>
      <c r="F704" s="35" t="str">
        <f>VLOOKUP(E704,'[1]CM Liga'!$A:$D,4,FALSE)</f>
        <v>Pazin</v>
      </c>
      <c r="G704" s="26">
        <v>7</v>
      </c>
      <c r="H704" s="36" t="s">
        <v>36</v>
      </c>
      <c r="I704" s="37">
        <v>340</v>
      </c>
      <c r="J704" s="38">
        <v>4.3</v>
      </c>
      <c r="K704" s="39" t="s">
        <v>1488</v>
      </c>
      <c r="L704" s="40" t="s">
        <v>1078</v>
      </c>
      <c r="M704" s="26" t="s">
        <v>16</v>
      </c>
      <c r="N704" s="26"/>
      <c r="O704" s="35" t="str">
        <f t="shared" si="11"/>
        <v>NE</v>
      </c>
    </row>
    <row r="705" spans="1:15" ht="15.75" customHeight="1">
      <c r="A705" s="34">
        <v>704</v>
      </c>
      <c r="B705" s="34">
        <f>VLOOKUP(E705,'[1]CM Liga'!$A:$B,2,FALSE)</f>
        <v>200</v>
      </c>
      <c r="C705" s="35" t="str">
        <f>VLOOKUP(E705,'[1]CM Liga'!$A:$C,3,FALSE)</f>
        <v>Istra 1</v>
      </c>
      <c r="D705" s="26" t="s">
        <v>1489</v>
      </c>
      <c r="E705" s="35" t="s">
        <v>1499</v>
      </c>
      <c r="F705" s="35" t="str">
        <f>VLOOKUP(E705,'[1]CM Liga'!$A:$D,4,FALSE)</f>
        <v>Pazin</v>
      </c>
      <c r="G705" s="26">
        <v>8</v>
      </c>
      <c r="H705" s="36" t="s">
        <v>36</v>
      </c>
      <c r="I705" s="37">
        <v>340</v>
      </c>
      <c r="J705" s="38">
        <v>4.5</v>
      </c>
      <c r="K705" s="39" t="s">
        <v>1490</v>
      </c>
      <c r="L705" s="40" t="s">
        <v>1078</v>
      </c>
      <c r="M705" s="26" t="s">
        <v>16</v>
      </c>
      <c r="N705" s="26"/>
      <c r="O705" s="35" t="str">
        <f t="shared" si="11"/>
        <v>NE</v>
      </c>
    </row>
    <row r="706" spans="1:15" ht="15.75" customHeight="1">
      <c r="A706" s="34">
        <v>705</v>
      </c>
      <c r="B706" s="34">
        <f>VLOOKUP(E706,'[1]CM Liga'!$A:$B,2,FALSE)</f>
        <v>200</v>
      </c>
      <c r="C706" s="35" t="str">
        <f>VLOOKUP(E706,'[1]CM Liga'!$A:$C,3,FALSE)</f>
        <v>Istra 1</v>
      </c>
      <c r="D706" s="26" t="s">
        <v>1491</v>
      </c>
      <c r="E706" s="35" t="s">
        <v>1499</v>
      </c>
      <c r="F706" s="35" t="str">
        <f>VLOOKUP(E706,'[1]CM Liga'!$A:$D,4,FALSE)</f>
        <v>Pazin</v>
      </c>
      <c r="G706" s="26">
        <v>9</v>
      </c>
      <c r="H706" s="36" t="s">
        <v>36</v>
      </c>
      <c r="I706" s="37">
        <v>340</v>
      </c>
      <c r="J706" s="38">
        <v>9.6</v>
      </c>
      <c r="K706" s="39" t="s">
        <v>1492</v>
      </c>
      <c r="L706" s="40" t="s">
        <v>1078</v>
      </c>
      <c r="M706" s="26" t="s">
        <v>16</v>
      </c>
      <c r="N706" s="26"/>
      <c r="O706" s="35" t="str">
        <f t="shared" si="11"/>
        <v>NE</v>
      </c>
    </row>
    <row r="707" spans="1:15" ht="15.75" customHeight="1">
      <c r="A707" s="34">
        <v>706</v>
      </c>
      <c r="B707" s="34">
        <f>VLOOKUP(E707,'[1]CM Liga'!$A:$B,2,FALSE)</f>
        <v>200</v>
      </c>
      <c r="C707" s="35" t="str">
        <f>VLOOKUP(E707,'[1]CM Liga'!$A:$C,3,FALSE)</f>
        <v>Istra 1</v>
      </c>
      <c r="D707" s="26" t="s">
        <v>1493</v>
      </c>
      <c r="E707" s="35" t="s">
        <v>1499</v>
      </c>
      <c r="F707" s="35" t="str">
        <f>VLOOKUP(E707,'[1]CM Liga'!$A:$D,4,FALSE)</f>
        <v>Pazin</v>
      </c>
      <c r="G707" s="26">
        <v>10</v>
      </c>
      <c r="H707" s="36" t="s">
        <v>36</v>
      </c>
      <c r="I707" s="37">
        <v>330</v>
      </c>
      <c r="J707" s="38">
        <v>3.9</v>
      </c>
      <c r="K707" s="39" t="s">
        <v>1494</v>
      </c>
      <c r="L707" s="40" t="s">
        <v>1078</v>
      </c>
      <c r="M707" s="26" t="s">
        <v>16</v>
      </c>
      <c r="N707" s="26" t="s">
        <v>1495</v>
      </c>
      <c r="O707" s="35" t="str">
        <f t="shared" si="11"/>
        <v>NE</v>
      </c>
    </row>
    <row r="708" spans="1:15" ht="15.75" customHeight="1">
      <c r="A708" s="34">
        <v>707</v>
      </c>
      <c r="B708" s="34">
        <f>VLOOKUP(E708,'[1]CM Liga'!$A:$B,2,FALSE)</f>
        <v>200</v>
      </c>
      <c r="C708" s="35" t="str">
        <f>VLOOKUP(E708,'[1]CM Liga'!$A:$C,3,FALSE)</f>
        <v>Istra 1</v>
      </c>
      <c r="D708" s="26" t="s">
        <v>1496</v>
      </c>
      <c r="E708" s="35" t="s">
        <v>1499</v>
      </c>
      <c r="F708" s="35" t="str">
        <f>VLOOKUP(E708,'[1]CM Liga'!$A:$D,4,FALSE)</f>
        <v>Pazin</v>
      </c>
      <c r="G708" s="26">
        <v>11</v>
      </c>
      <c r="H708" s="36" t="s">
        <v>36</v>
      </c>
      <c r="I708" s="37">
        <v>330</v>
      </c>
      <c r="J708" s="38">
        <v>9.8000000000000007</v>
      </c>
      <c r="K708" s="39" t="s">
        <v>1497</v>
      </c>
      <c r="L708" s="40" t="s">
        <v>1078</v>
      </c>
      <c r="M708" s="26" t="s">
        <v>16</v>
      </c>
      <c r="N708" s="26" t="s">
        <v>1498</v>
      </c>
      <c r="O708" s="35" t="str">
        <f t="shared" si="11"/>
        <v>NE</v>
      </c>
    </row>
    <row r="709" spans="1:15" ht="15.75" customHeight="1">
      <c r="A709" s="34">
        <v>708</v>
      </c>
      <c r="B709" s="34">
        <f>VLOOKUP(E709,'[1]CM Liga'!$A:$B,2,FALSE)</f>
        <v>243</v>
      </c>
      <c r="C709" s="35" t="str">
        <f>VLOOKUP(E709,'[1]CM Liga'!$A:$C,3,FALSE)</f>
        <v>Vinkovci</v>
      </c>
      <c r="D709" s="26" t="s">
        <v>1500</v>
      </c>
      <c r="E709" s="35" t="s">
        <v>1509</v>
      </c>
      <c r="F709" s="35" t="str">
        <f>VLOOKUP(E709,'[1]CM Liga'!$A:$D,4,FALSE)</f>
        <v>VINKOVCI</v>
      </c>
      <c r="G709" s="26">
        <v>1</v>
      </c>
      <c r="H709" s="36" t="s">
        <v>36</v>
      </c>
      <c r="I709" s="37">
        <v>330</v>
      </c>
      <c r="J709" s="38">
        <v>11.7</v>
      </c>
      <c r="K709" s="39" t="s">
        <v>1501</v>
      </c>
      <c r="L709" s="40" t="s">
        <v>1502</v>
      </c>
      <c r="M709" s="26" t="s">
        <v>16</v>
      </c>
      <c r="N709" s="26"/>
      <c r="O709" s="35" t="str">
        <f t="shared" si="11"/>
        <v>DA</v>
      </c>
    </row>
    <row r="710" spans="1:15" ht="15.75" customHeight="1">
      <c r="A710" s="34">
        <v>709</v>
      </c>
      <c r="B710" s="34">
        <f>VLOOKUP(E710,'[1]CM Liga'!$A:$B,2,FALSE)</f>
        <v>243</v>
      </c>
      <c r="C710" s="35" t="str">
        <f>VLOOKUP(E710,'[1]CM Liga'!$A:$C,3,FALSE)</f>
        <v>Vinkovci</v>
      </c>
      <c r="D710" s="26" t="s">
        <v>1503</v>
      </c>
      <c r="E710" s="35" t="s">
        <v>1509</v>
      </c>
      <c r="F710" s="35" t="str">
        <f>VLOOKUP(E710,'[1]CM Liga'!$A:$D,4,FALSE)</f>
        <v>VINKOVCI</v>
      </c>
      <c r="G710" s="26">
        <v>2</v>
      </c>
      <c r="H710" s="36" t="s">
        <v>36</v>
      </c>
      <c r="I710" s="37">
        <v>340</v>
      </c>
      <c r="J710" s="38">
        <v>9.9</v>
      </c>
      <c r="K710" s="39" t="s">
        <v>1504</v>
      </c>
      <c r="L710" s="40" t="s">
        <v>1502</v>
      </c>
      <c r="M710" s="26" t="s">
        <v>16</v>
      </c>
      <c r="N710" s="26"/>
      <c r="O710" s="35" t="str">
        <f t="shared" si="11"/>
        <v>DA</v>
      </c>
    </row>
    <row r="711" spans="1:15" ht="15.75" customHeight="1">
      <c r="A711" s="34">
        <v>710</v>
      </c>
      <c r="B711" s="34">
        <f>VLOOKUP(E711,'[1]CM Liga'!$A:$B,2,FALSE)</f>
        <v>243</v>
      </c>
      <c r="C711" s="35" t="str">
        <f>VLOOKUP(E711,'[1]CM Liga'!$A:$C,3,FALSE)</f>
        <v>Vinkovci</v>
      </c>
      <c r="D711" s="26" t="s">
        <v>1505</v>
      </c>
      <c r="E711" s="35" t="s">
        <v>1509</v>
      </c>
      <c r="F711" s="35" t="str">
        <f>VLOOKUP(E711,'[1]CM Liga'!$A:$D,4,FALSE)</f>
        <v>VINKOVCI</v>
      </c>
      <c r="G711" s="26">
        <v>3</v>
      </c>
      <c r="H711" s="36" t="s">
        <v>36</v>
      </c>
      <c r="I711" s="37">
        <v>330</v>
      </c>
      <c r="J711" s="38">
        <v>11.8</v>
      </c>
      <c r="K711" s="39" t="s">
        <v>1506</v>
      </c>
      <c r="L711" s="40" t="s">
        <v>1502</v>
      </c>
      <c r="M711" s="26" t="s">
        <v>16</v>
      </c>
      <c r="N711" s="26"/>
      <c r="O711" s="35" t="str">
        <f t="shared" si="11"/>
        <v>DA</v>
      </c>
    </row>
    <row r="712" spans="1:15" ht="15.75" customHeight="1">
      <c r="A712" s="34">
        <v>711</v>
      </c>
      <c r="B712" s="34">
        <f>VLOOKUP(E712,'[1]CM Liga'!$A:$B,2,FALSE)</f>
        <v>243</v>
      </c>
      <c r="C712" s="35" t="str">
        <f>VLOOKUP(E712,'[1]CM Liga'!$A:$C,3,FALSE)</f>
        <v>Vinkovci</v>
      </c>
      <c r="D712" s="26" t="s">
        <v>1507</v>
      </c>
      <c r="E712" s="35" t="s">
        <v>1509</v>
      </c>
      <c r="F712" s="35" t="str">
        <f>VLOOKUP(E712,'[1]CM Liga'!$A:$D,4,FALSE)</f>
        <v>VINKOVCI</v>
      </c>
      <c r="G712" s="26">
        <v>4</v>
      </c>
      <c r="H712" s="36" t="s">
        <v>36</v>
      </c>
      <c r="I712" s="37">
        <v>340</v>
      </c>
      <c r="J712" s="38">
        <v>12.8</v>
      </c>
      <c r="K712" s="39" t="s">
        <v>1508</v>
      </c>
      <c r="L712" s="40" t="s">
        <v>1502</v>
      </c>
      <c r="M712" s="26" t="s">
        <v>16</v>
      </c>
      <c r="N712" s="26"/>
      <c r="O712" s="35" t="str">
        <f t="shared" si="11"/>
        <v>DA</v>
      </c>
    </row>
    <row r="713" spans="1:15" ht="15.75" customHeight="1">
      <c r="A713" s="34">
        <v>712</v>
      </c>
      <c r="B713" s="34">
        <f>VLOOKUP(E713,'[1]CM Liga'!$A:$B,2,FALSE)</f>
        <v>214</v>
      </c>
      <c r="C713" s="35" t="str">
        <f>VLOOKUP(E713,'[1]CM Liga'!$A:$C,3,FALSE)</f>
        <v>Osijek</v>
      </c>
      <c r="D713" s="26" t="s">
        <v>1510</v>
      </c>
      <c r="E713" s="35" t="s">
        <v>1512</v>
      </c>
      <c r="F713" s="35" t="str">
        <f>VLOOKUP(E713,'[1]CM Liga'!$A:$D,4,FALSE)</f>
        <v>Osijek</v>
      </c>
      <c r="G713" s="26">
        <v>1</v>
      </c>
      <c r="H713" s="36" t="s">
        <v>36</v>
      </c>
      <c r="I713" s="37">
        <v>330</v>
      </c>
      <c r="J713" s="38">
        <v>13.16</v>
      </c>
      <c r="K713" s="39" t="s">
        <v>1511</v>
      </c>
      <c r="L713" s="40" t="s">
        <v>1255</v>
      </c>
      <c r="M713" s="26" t="s">
        <v>16</v>
      </c>
      <c r="N713" s="26"/>
      <c r="O713" s="35" t="str">
        <f t="shared" si="11"/>
        <v>NE</v>
      </c>
    </row>
    <row r="714" spans="1:15" ht="15.75" customHeight="1">
      <c r="A714" s="34">
        <v>713</v>
      </c>
      <c r="B714" s="34">
        <f>VLOOKUP(E714,'[1]CM Liga'!$A:$B,2,FALSE)</f>
        <v>79</v>
      </c>
      <c r="C714" s="35" t="str">
        <f>VLOOKUP(E714,'[1]CM Liga'!$A:$C,3,FALSE)</f>
        <v>Đakovo</v>
      </c>
      <c r="D714" s="26" t="s">
        <v>2734</v>
      </c>
      <c r="E714" s="35" t="s">
        <v>1519</v>
      </c>
      <c r="F714" s="35" t="str">
        <f>VLOOKUP(E714,'[1]CM Liga'!$A:$D,4,FALSE)</f>
        <v>Čepin</v>
      </c>
      <c r="G714" s="26">
        <v>1</v>
      </c>
      <c r="H714" s="36" t="s">
        <v>13</v>
      </c>
      <c r="I714" s="37">
        <v>180</v>
      </c>
      <c r="J714" s="38">
        <v>9.6</v>
      </c>
      <c r="K714" s="39" t="s">
        <v>1513</v>
      </c>
      <c r="L714" s="40" t="s">
        <v>2947</v>
      </c>
      <c r="M714" s="26" t="s">
        <v>16</v>
      </c>
      <c r="N714" s="26"/>
      <c r="O714" s="35" t="str">
        <f t="shared" si="11"/>
        <v>NE</v>
      </c>
    </row>
    <row r="715" spans="1:15" ht="15.75" customHeight="1">
      <c r="A715" s="34">
        <v>714</v>
      </c>
      <c r="B715" s="34">
        <f>VLOOKUP(E715,'[1]CM Liga'!$A:$B,2,FALSE)</f>
        <v>79</v>
      </c>
      <c r="C715" s="35" t="str">
        <f>VLOOKUP(E715,'[1]CM Liga'!$A:$C,3,FALSE)</f>
        <v>Đakovo</v>
      </c>
      <c r="D715" s="26" t="s">
        <v>2735</v>
      </c>
      <c r="E715" s="35" t="s">
        <v>1519</v>
      </c>
      <c r="F715" s="35" t="str">
        <f>VLOOKUP(E715,'[1]CM Liga'!$A:$D,4,FALSE)</f>
        <v>Čepin</v>
      </c>
      <c r="G715" s="26">
        <v>2</v>
      </c>
      <c r="H715" s="36" t="s">
        <v>13</v>
      </c>
      <c r="I715" s="37">
        <v>180</v>
      </c>
      <c r="J715" s="38">
        <v>8.6999999999999993</v>
      </c>
      <c r="K715" s="39" t="s">
        <v>1514</v>
      </c>
      <c r="L715" s="40" t="s">
        <v>2947</v>
      </c>
      <c r="M715" s="26" t="s">
        <v>16</v>
      </c>
      <c r="N715" s="26"/>
      <c r="O715" s="35" t="str">
        <f t="shared" si="11"/>
        <v>NE</v>
      </c>
    </row>
    <row r="716" spans="1:15" ht="15.75" customHeight="1">
      <c r="A716" s="34">
        <v>715</v>
      </c>
      <c r="B716" s="34">
        <f>VLOOKUP(E716,'[1]CM Liga'!$A:$B,2,FALSE)</f>
        <v>79</v>
      </c>
      <c r="C716" s="35" t="str">
        <f>VLOOKUP(E716,'[1]CM Liga'!$A:$C,3,FALSE)</f>
        <v>Đakovo</v>
      </c>
      <c r="D716" s="26" t="s">
        <v>2736</v>
      </c>
      <c r="E716" s="35" t="s">
        <v>1519</v>
      </c>
      <c r="F716" s="35" t="str">
        <f>VLOOKUP(E716,'[1]CM Liga'!$A:$D,4,FALSE)</f>
        <v>Čepin</v>
      </c>
      <c r="G716" s="26">
        <v>3</v>
      </c>
      <c r="H716" s="36" t="s">
        <v>36</v>
      </c>
      <c r="I716" s="37">
        <v>340</v>
      </c>
      <c r="J716" s="38">
        <v>14.7</v>
      </c>
      <c r="K716" s="39" t="s">
        <v>1515</v>
      </c>
      <c r="L716" s="40" t="s">
        <v>2947</v>
      </c>
      <c r="M716" s="26" t="s">
        <v>16</v>
      </c>
      <c r="N716" s="26"/>
      <c r="O716" s="35" t="str">
        <f t="shared" si="11"/>
        <v>NE</v>
      </c>
    </row>
    <row r="717" spans="1:15" ht="15.75" customHeight="1">
      <c r="A717" s="34">
        <v>716</v>
      </c>
      <c r="B717" s="34">
        <f>VLOOKUP(E717,'[1]CM Liga'!$A:$B,2,FALSE)</f>
        <v>79</v>
      </c>
      <c r="C717" s="35" t="str">
        <f>VLOOKUP(E717,'[1]CM Liga'!$A:$C,3,FALSE)</f>
        <v>Đakovo</v>
      </c>
      <c r="D717" s="26" t="s">
        <v>2737</v>
      </c>
      <c r="E717" s="35" t="s">
        <v>1519</v>
      </c>
      <c r="F717" s="35" t="str">
        <f>VLOOKUP(E717,'[1]CM Liga'!$A:$D,4,FALSE)</f>
        <v>Čepin</v>
      </c>
      <c r="G717" s="26">
        <v>4</v>
      </c>
      <c r="H717" s="36" t="s">
        <v>36</v>
      </c>
      <c r="I717" s="37">
        <v>340</v>
      </c>
      <c r="J717" s="38">
        <v>15.2</v>
      </c>
      <c r="K717" s="39" t="s">
        <v>1516</v>
      </c>
      <c r="L717" s="40" t="s">
        <v>2947</v>
      </c>
      <c r="M717" s="26" t="s">
        <v>323</v>
      </c>
      <c r="N717" s="26"/>
      <c r="O717" s="35" t="str">
        <f t="shared" si="11"/>
        <v>NE</v>
      </c>
    </row>
    <row r="718" spans="1:15" ht="15.75" customHeight="1">
      <c r="A718" s="34">
        <v>717</v>
      </c>
      <c r="B718" s="34">
        <f>VLOOKUP(E718,'[1]CM Liga'!$A:$B,2,FALSE)</f>
        <v>79</v>
      </c>
      <c r="C718" s="35" t="str">
        <f>VLOOKUP(E718,'[1]CM Liga'!$A:$C,3,FALSE)</f>
        <v>Đakovo</v>
      </c>
      <c r="D718" s="26" t="s">
        <v>2738</v>
      </c>
      <c r="E718" s="35" t="s">
        <v>1519</v>
      </c>
      <c r="F718" s="35" t="str">
        <f>VLOOKUP(E718,'[1]CM Liga'!$A:$D,4,FALSE)</f>
        <v>Čepin</v>
      </c>
      <c r="G718" s="26">
        <v>5</v>
      </c>
      <c r="H718" s="36" t="s">
        <v>36</v>
      </c>
      <c r="I718" s="37">
        <v>340</v>
      </c>
      <c r="J718" s="38">
        <v>14.7</v>
      </c>
      <c r="K718" s="39" t="s">
        <v>1517</v>
      </c>
      <c r="L718" s="40" t="s">
        <v>2947</v>
      </c>
      <c r="M718" s="26" t="s">
        <v>16</v>
      </c>
      <c r="N718" s="26"/>
      <c r="O718" s="35" t="str">
        <f t="shared" si="11"/>
        <v>NE</v>
      </c>
    </row>
    <row r="719" spans="1:15" ht="15.75" customHeight="1">
      <c r="A719" s="34">
        <v>718</v>
      </c>
      <c r="B719" s="34">
        <f>VLOOKUP(E719,'[1]CM Liga'!$A:$B,2,FALSE)</f>
        <v>79</v>
      </c>
      <c r="C719" s="35" t="str">
        <f>VLOOKUP(E719,'[1]CM Liga'!$A:$C,3,FALSE)</f>
        <v>Đakovo</v>
      </c>
      <c r="D719" s="26" t="s">
        <v>2739</v>
      </c>
      <c r="E719" s="35" t="s">
        <v>1519</v>
      </c>
      <c r="F719" s="35" t="str">
        <f>VLOOKUP(E719,'[1]CM Liga'!$A:$D,4,FALSE)</f>
        <v>Čepin</v>
      </c>
      <c r="G719" s="26">
        <v>6</v>
      </c>
      <c r="H719" s="36" t="s">
        <v>36</v>
      </c>
      <c r="I719" s="37">
        <v>340</v>
      </c>
      <c r="J719" s="38">
        <v>14.9</v>
      </c>
      <c r="K719" s="39" t="s">
        <v>1518</v>
      </c>
      <c r="L719" s="40" t="s">
        <v>2947</v>
      </c>
      <c r="M719" s="26" t="s">
        <v>16</v>
      </c>
      <c r="N719" s="26"/>
      <c r="O719" s="35" t="str">
        <f t="shared" si="11"/>
        <v>NE</v>
      </c>
    </row>
    <row r="720" spans="1:15" ht="15.75" customHeight="1">
      <c r="A720" s="34">
        <v>719</v>
      </c>
      <c r="B720" s="34">
        <f>VLOOKUP(E720,'[1]CM Liga'!$A:$B,2,FALSE)</f>
        <v>192</v>
      </c>
      <c r="C720" s="35" t="str">
        <f>VLOOKUP(E720,'[1]CM Liga'!$A:$C,3,FALSE)</f>
        <v>Slavonski Brod</v>
      </c>
      <c r="D720" s="26" t="s">
        <v>1520</v>
      </c>
      <c r="E720" s="35" t="s">
        <v>1545</v>
      </c>
      <c r="F720" s="35" t="str">
        <f>VLOOKUP(E720,'[1]CM Liga'!$A:$D,4,FALSE)</f>
        <v>Slavonski Brod </v>
      </c>
      <c r="G720" s="26">
        <v>1</v>
      </c>
      <c r="H720" s="36" t="s">
        <v>13</v>
      </c>
      <c r="I720" s="37">
        <v>180</v>
      </c>
      <c r="J720" s="38">
        <v>5.28</v>
      </c>
      <c r="K720" s="39" t="s">
        <v>1521</v>
      </c>
      <c r="L720" s="40" t="s">
        <v>1522</v>
      </c>
      <c r="M720" s="26" t="s">
        <v>16</v>
      </c>
      <c r="N720" s="26"/>
      <c r="O720" s="35" t="str">
        <f t="shared" si="11"/>
        <v>NE</v>
      </c>
    </row>
    <row r="721" spans="1:15" ht="15.75" customHeight="1">
      <c r="A721" s="34">
        <v>720</v>
      </c>
      <c r="B721" s="34">
        <f>VLOOKUP(E721,'[1]CM Liga'!$A:$B,2,FALSE)</f>
        <v>192</v>
      </c>
      <c r="C721" s="35" t="str">
        <f>VLOOKUP(E721,'[1]CM Liga'!$A:$C,3,FALSE)</f>
        <v>Slavonski Brod</v>
      </c>
      <c r="D721" s="26" t="s">
        <v>1523</v>
      </c>
      <c r="E721" s="35" t="s">
        <v>1545</v>
      </c>
      <c r="F721" s="35" t="str">
        <f>VLOOKUP(E721,'[1]CM Liga'!$A:$D,4,FALSE)</f>
        <v>Slavonski Brod </v>
      </c>
      <c r="G721" s="26">
        <v>2</v>
      </c>
      <c r="H721" s="36" t="s">
        <v>13</v>
      </c>
      <c r="I721" s="37">
        <v>190</v>
      </c>
      <c r="J721" s="38">
        <v>5.47</v>
      </c>
      <c r="K721" s="39" t="s">
        <v>1524</v>
      </c>
      <c r="L721" s="40" t="s">
        <v>1522</v>
      </c>
      <c r="M721" s="26" t="s">
        <v>16</v>
      </c>
      <c r="N721" s="26"/>
      <c r="O721" s="35" t="str">
        <f t="shared" si="11"/>
        <v>NE</v>
      </c>
    </row>
    <row r="722" spans="1:15" ht="15.75" customHeight="1">
      <c r="A722" s="34">
        <v>721</v>
      </c>
      <c r="B722" s="34">
        <f>VLOOKUP(E722,'[1]CM Liga'!$A:$B,2,FALSE)</f>
        <v>192</v>
      </c>
      <c r="C722" s="35" t="str">
        <f>VLOOKUP(E722,'[1]CM Liga'!$A:$C,3,FALSE)</f>
        <v>Slavonski Brod</v>
      </c>
      <c r="D722" s="26" t="s">
        <v>1525</v>
      </c>
      <c r="E722" s="35" t="s">
        <v>1545</v>
      </c>
      <c r="F722" s="35" t="str">
        <f>VLOOKUP(E722,'[1]CM Liga'!$A:$D,4,FALSE)</f>
        <v>Slavonski Brod </v>
      </c>
      <c r="G722" s="26">
        <v>3</v>
      </c>
      <c r="H722" s="36" t="s">
        <v>13</v>
      </c>
      <c r="I722" s="37">
        <v>60</v>
      </c>
      <c r="J722" s="38">
        <v>8</v>
      </c>
      <c r="K722" s="39" t="s">
        <v>1526</v>
      </c>
      <c r="L722" s="40" t="s">
        <v>1522</v>
      </c>
      <c r="M722" s="26" t="s">
        <v>16</v>
      </c>
      <c r="N722" s="26"/>
      <c r="O722" s="35" t="str">
        <f t="shared" si="11"/>
        <v>NE</v>
      </c>
    </row>
    <row r="723" spans="1:15" ht="15.75" customHeight="1">
      <c r="A723" s="34">
        <v>722</v>
      </c>
      <c r="B723" s="34">
        <f>VLOOKUP(E723,'[1]CM Liga'!$A:$B,2,FALSE)</f>
        <v>192</v>
      </c>
      <c r="C723" s="35" t="str">
        <f>VLOOKUP(E723,'[1]CM Liga'!$A:$C,3,FALSE)</f>
        <v>Slavonski Brod</v>
      </c>
      <c r="D723" s="26" t="s">
        <v>1527</v>
      </c>
      <c r="E723" s="35" t="s">
        <v>1545</v>
      </c>
      <c r="F723" s="35" t="str">
        <f>VLOOKUP(E723,'[1]CM Liga'!$A:$D,4,FALSE)</f>
        <v>Slavonski Brod </v>
      </c>
      <c r="G723" s="26">
        <v>4</v>
      </c>
      <c r="H723" s="36" t="s">
        <v>13</v>
      </c>
      <c r="I723" s="37">
        <v>190</v>
      </c>
      <c r="J723" s="38">
        <v>7.5</v>
      </c>
      <c r="K723" s="39" t="s">
        <v>1528</v>
      </c>
      <c r="L723" s="40" t="s">
        <v>1522</v>
      </c>
      <c r="M723" s="26" t="s">
        <v>16</v>
      </c>
      <c r="N723" s="26"/>
      <c r="O723" s="35" t="str">
        <f t="shared" si="11"/>
        <v>NE</v>
      </c>
    </row>
    <row r="724" spans="1:15" ht="15.75" customHeight="1">
      <c r="A724" s="34">
        <v>723</v>
      </c>
      <c r="B724" s="34">
        <f>VLOOKUP(E724,'[1]CM Liga'!$A:$B,2,FALSE)</f>
        <v>192</v>
      </c>
      <c r="C724" s="35" t="str">
        <f>VLOOKUP(E724,'[1]CM Liga'!$A:$C,3,FALSE)</f>
        <v>Slavonski Brod</v>
      </c>
      <c r="D724" s="26" t="s">
        <v>1529</v>
      </c>
      <c r="E724" s="35" t="s">
        <v>1545</v>
      </c>
      <c r="F724" s="35" t="str">
        <f>VLOOKUP(E724,'[1]CM Liga'!$A:$D,4,FALSE)</f>
        <v>Slavonski Brod </v>
      </c>
      <c r="G724" s="26">
        <v>5</v>
      </c>
      <c r="H724" s="36" t="s">
        <v>13</v>
      </c>
      <c r="I724" s="37">
        <v>190</v>
      </c>
      <c r="J724" s="38">
        <v>6.1</v>
      </c>
      <c r="K724" s="39" t="s">
        <v>1530</v>
      </c>
      <c r="L724" s="40" t="s">
        <v>1522</v>
      </c>
      <c r="M724" s="26" t="s">
        <v>16</v>
      </c>
      <c r="N724" s="26"/>
      <c r="O724" s="35" t="str">
        <f t="shared" si="11"/>
        <v>NE</v>
      </c>
    </row>
    <row r="725" spans="1:15" ht="15.75" customHeight="1">
      <c r="A725" s="34">
        <v>724</v>
      </c>
      <c r="B725" s="34">
        <f>VLOOKUP(E725,'[1]CM Liga'!$A:$B,2,FALSE)</f>
        <v>192</v>
      </c>
      <c r="C725" s="35" t="str">
        <f>VLOOKUP(E725,'[1]CM Liga'!$A:$C,3,FALSE)</f>
        <v>Slavonski Brod</v>
      </c>
      <c r="D725" s="26" t="s">
        <v>1531</v>
      </c>
      <c r="E725" s="35" t="s">
        <v>1545</v>
      </c>
      <c r="F725" s="35" t="str">
        <f>VLOOKUP(E725,'[1]CM Liga'!$A:$D,4,FALSE)</f>
        <v>Slavonski Brod </v>
      </c>
      <c r="G725" s="26">
        <v>6</v>
      </c>
      <c r="H725" s="36" t="s">
        <v>13</v>
      </c>
      <c r="I725" s="37">
        <v>190</v>
      </c>
      <c r="J725" s="38">
        <v>5.75</v>
      </c>
      <c r="K725" s="39" t="s">
        <v>1532</v>
      </c>
      <c r="L725" s="40" t="s">
        <v>1522</v>
      </c>
      <c r="M725" s="26" t="s">
        <v>16</v>
      </c>
      <c r="N725" s="26"/>
      <c r="O725" s="35" t="str">
        <f t="shared" si="11"/>
        <v>NE</v>
      </c>
    </row>
    <row r="726" spans="1:15" ht="15.75" customHeight="1">
      <c r="A726" s="34">
        <v>725</v>
      </c>
      <c r="B726" s="34">
        <f>VLOOKUP(E726,'[1]CM Liga'!$A:$B,2,FALSE)</f>
        <v>192</v>
      </c>
      <c r="C726" s="35" t="str">
        <f>VLOOKUP(E726,'[1]CM Liga'!$A:$C,3,FALSE)</f>
        <v>Slavonski Brod</v>
      </c>
      <c r="D726" s="26" t="s">
        <v>1533</v>
      </c>
      <c r="E726" s="35" t="s">
        <v>1545</v>
      </c>
      <c r="F726" s="35" t="str">
        <f>VLOOKUP(E726,'[1]CM Liga'!$A:$D,4,FALSE)</f>
        <v>Slavonski Brod </v>
      </c>
      <c r="G726" s="26">
        <v>7</v>
      </c>
      <c r="H726" s="36" t="s">
        <v>13</v>
      </c>
      <c r="I726" s="37">
        <v>80</v>
      </c>
      <c r="J726" s="38">
        <v>100</v>
      </c>
      <c r="K726" s="39" t="s">
        <v>1534</v>
      </c>
      <c r="L726" s="40" t="s">
        <v>1522</v>
      </c>
      <c r="M726" s="26" t="s">
        <v>16</v>
      </c>
      <c r="N726" s="26"/>
      <c r="O726" s="35" t="str">
        <f t="shared" si="11"/>
        <v>NE</v>
      </c>
    </row>
    <row r="727" spans="1:15" ht="15.75" customHeight="1">
      <c r="A727" s="34">
        <v>726</v>
      </c>
      <c r="B727" s="34">
        <f>VLOOKUP(E727,'[1]CM Liga'!$A:$B,2,FALSE)</f>
        <v>192</v>
      </c>
      <c r="C727" s="35" t="str">
        <f>VLOOKUP(E727,'[1]CM Liga'!$A:$C,3,FALSE)</f>
        <v>Slavonski Brod</v>
      </c>
      <c r="D727" s="26" t="s">
        <v>1535</v>
      </c>
      <c r="E727" s="35" t="s">
        <v>1545</v>
      </c>
      <c r="F727" s="35" t="str">
        <f>VLOOKUP(E727,'[1]CM Liga'!$A:$D,4,FALSE)</f>
        <v>Slavonski Brod </v>
      </c>
      <c r="G727" s="26">
        <v>8</v>
      </c>
      <c r="H727" s="36" t="s">
        <v>13</v>
      </c>
      <c r="I727" s="37">
        <v>180</v>
      </c>
      <c r="J727" s="38">
        <v>4.71</v>
      </c>
      <c r="K727" s="39" t="s">
        <v>1536</v>
      </c>
      <c r="L727" s="40" t="s">
        <v>1522</v>
      </c>
      <c r="M727" s="26" t="s">
        <v>16</v>
      </c>
      <c r="N727" s="26"/>
      <c r="O727" s="35" t="str">
        <f t="shared" si="11"/>
        <v>NE</v>
      </c>
    </row>
    <row r="728" spans="1:15" ht="15.75" customHeight="1">
      <c r="A728" s="34">
        <v>727</v>
      </c>
      <c r="B728" s="34">
        <f>VLOOKUP(E728,'[1]CM Liga'!$A:$B,2,FALSE)</f>
        <v>192</v>
      </c>
      <c r="C728" s="35" t="str">
        <f>VLOOKUP(E728,'[1]CM Liga'!$A:$C,3,FALSE)</f>
        <v>Slavonski Brod</v>
      </c>
      <c r="D728" s="26" t="s">
        <v>1537</v>
      </c>
      <c r="E728" s="35" t="s">
        <v>1545</v>
      </c>
      <c r="F728" s="35" t="str">
        <f>VLOOKUP(E728,'[1]CM Liga'!$A:$D,4,FALSE)</f>
        <v>Slavonski Brod </v>
      </c>
      <c r="G728" s="26">
        <v>9</v>
      </c>
      <c r="H728" s="36" t="s">
        <v>13</v>
      </c>
      <c r="I728" s="37">
        <v>180</v>
      </c>
      <c r="J728" s="38">
        <v>5.92</v>
      </c>
      <c r="K728" s="39" t="s">
        <v>1538</v>
      </c>
      <c r="L728" s="40" t="s">
        <v>1522</v>
      </c>
      <c r="M728" s="26" t="s">
        <v>16</v>
      </c>
      <c r="N728" s="26"/>
      <c r="O728" s="35" t="str">
        <f t="shared" si="11"/>
        <v>NE</v>
      </c>
    </row>
    <row r="729" spans="1:15" ht="15.75" customHeight="1">
      <c r="A729" s="34">
        <v>728</v>
      </c>
      <c r="B729" s="34">
        <f>VLOOKUP(E729,'[1]CM Liga'!$A:$B,2,FALSE)</f>
        <v>192</v>
      </c>
      <c r="C729" s="35" t="str">
        <f>VLOOKUP(E729,'[1]CM Liga'!$A:$C,3,FALSE)</f>
        <v>Slavonski Brod</v>
      </c>
      <c r="D729" s="26" t="s">
        <v>1539</v>
      </c>
      <c r="E729" s="35" t="s">
        <v>1545</v>
      </c>
      <c r="F729" s="35" t="str">
        <f>VLOOKUP(E729,'[1]CM Liga'!$A:$D,4,FALSE)</f>
        <v>Slavonski Brod </v>
      </c>
      <c r="G729" s="26">
        <v>10</v>
      </c>
      <c r="H729" s="36" t="s">
        <v>13</v>
      </c>
      <c r="I729" s="37">
        <v>180</v>
      </c>
      <c r="J729" s="38">
        <v>4.57</v>
      </c>
      <c r="K729" s="39" t="s">
        <v>1540</v>
      </c>
      <c r="L729" s="40" t="s">
        <v>1522</v>
      </c>
      <c r="M729" s="26" t="s">
        <v>16</v>
      </c>
      <c r="N729" s="26"/>
      <c r="O729" s="35" t="str">
        <f t="shared" si="11"/>
        <v>NE</v>
      </c>
    </row>
    <row r="730" spans="1:15" ht="15.75" customHeight="1">
      <c r="A730" s="34">
        <v>729</v>
      </c>
      <c r="B730" s="34">
        <f>VLOOKUP(E730,'[1]CM Liga'!$A:$B,2,FALSE)</f>
        <v>192</v>
      </c>
      <c r="C730" s="35" t="str">
        <f>VLOOKUP(E730,'[1]CM Liga'!$A:$C,3,FALSE)</f>
        <v>Slavonski Brod</v>
      </c>
      <c r="D730" s="26" t="s">
        <v>1541</v>
      </c>
      <c r="E730" s="35" t="s">
        <v>1545</v>
      </c>
      <c r="F730" s="35" t="str">
        <f>VLOOKUP(E730,'[1]CM Liga'!$A:$D,4,FALSE)</f>
        <v>Slavonski Brod </v>
      </c>
      <c r="G730" s="26">
        <v>11</v>
      </c>
      <c r="H730" s="36" t="s">
        <v>13</v>
      </c>
      <c r="I730" s="37">
        <v>150</v>
      </c>
      <c r="J730" s="38">
        <v>9.4</v>
      </c>
      <c r="K730" s="39" t="s">
        <v>1542</v>
      </c>
      <c r="L730" s="40" t="s">
        <v>1522</v>
      </c>
      <c r="M730" s="26" t="s">
        <v>16</v>
      </c>
      <c r="N730" s="26"/>
      <c r="O730" s="35" t="str">
        <f t="shared" si="11"/>
        <v>NE</v>
      </c>
    </row>
    <row r="731" spans="1:15" ht="15.75" customHeight="1">
      <c r="A731" s="34">
        <v>730</v>
      </c>
      <c r="B731" s="34">
        <f>VLOOKUP(E731,'[1]CM Liga'!$A:$B,2,FALSE)</f>
        <v>192</v>
      </c>
      <c r="C731" s="35" t="str">
        <f>VLOOKUP(E731,'[1]CM Liga'!$A:$C,3,FALSE)</f>
        <v>Slavonski Brod</v>
      </c>
      <c r="D731" s="26" t="s">
        <v>1543</v>
      </c>
      <c r="E731" s="35" t="s">
        <v>1545</v>
      </c>
      <c r="F731" s="35" t="str">
        <f>VLOOKUP(E731,'[1]CM Liga'!$A:$D,4,FALSE)</f>
        <v>Slavonski Brod </v>
      </c>
      <c r="G731" s="26">
        <v>12</v>
      </c>
      <c r="H731" s="36" t="s">
        <v>36</v>
      </c>
      <c r="I731" s="37">
        <v>260</v>
      </c>
      <c r="J731" s="38">
        <v>8.2100000000000009</v>
      </c>
      <c r="K731" s="39" t="s">
        <v>1544</v>
      </c>
      <c r="L731" s="40" t="s">
        <v>1522</v>
      </c>
      <c r="M731" s="26" t="s">
        <v>16</v>
      </c>
      <c r="N731" s="26"/>
      <c r="O731" s="35" t="str">
        <f t="shared" si="11"/>
        <v>NE</v>
      </c>
    </row>
    <row r="732" spans="1:15" ht="15.75" customHeight="1">
      <c r="A732" s="34">
        <v>731</v>
      </c>
      <c r="B732" s="34">
        <f>VLOOKUP(E732,'[1]CM Liga'!$A:$B,2,FALSE)</f>
        <v>220</v>
      </c>
      <c r="C732" s="35" t="str">
        <f>VLOOKUP(E732,'[1]CM Liga'!$A:$C,3,FALSE)</f>
        <v>Bjelovar</v>
      </c>
      <c r="D732" s="26" t="s">
        <v>2740</v>
      </c>
      <c r="E732" s="35" t="s">
        <v>1554</v>
      </c>
      <c r="F732" s="35" t="str">
        <f>VLOOKUP(E732,'[1]CM Liga'!$A:$D,4,FALSE)</f>
        <v>Končanica</v>
      </c>
      <c r="G732" s="26">
        <v>1</v>
      </c>
      <c r="H732" s="36" t="s">
        <v>36</v>
      </c>
      <c r="I732" s="37">
        <v>340</v>
      </c>
      <c r="J732" s="38">
        <v>15</v>
      </c>
      <c r="K732" s="39" t="s">
        <v>1546</v>
      </c>
      <c r="L732" s="40" t="s">
        <v>1547</v>
      </c>
      <c r="M732" s="26" t="s">
        <v>16</v>
      </c>
      <c r="N732" s="26"/>
      <c r="O732" s="35" t="str">
        <f t="shared" si="11"/>
        <v>DA</v>
      </c>
    </row>
    <row r="733" spans="1:15" ht="15.75" customHeight="1">
      <c r="A733" s="34">
        <v>732</v>
      </c>
      <c r="B733" s="34">
        <f>VLOOKUP(E733,'[1]CM Liga'!$A:$B,2,FALSE)</f>
        <v>220</v>
      </c>
      <c r="C733" s="35" t="str">
        <f>VLOOKUP(E733,'[1]CM Liga'!$A:$C,3,FALSE)</f>
        <v>Bjelovar</v>
      </c>
      <c r="D733" s="26" t="s">
        <v>2741</v>
      </c>
      <c r="E733" s="35" t="s">
        <v>1554</v>
      </c>
      <c r="F733" s="35" t="str">
        <f>VLOOKUP(E733,'[1]CM Liga'!$A:$D,4,FALSE)</f>
        <v>Končanica</v>
      </c>
      <c r="G733" s="26">
        <v>2</v>
      </c>
      <c r="H733" s="36" t="s">
        <v>36</v>
      </c>
      <c r="I733" s="37">
        <v>240</v>
      </c>
      <c r="J733" s="38">
        <v>16</v>
      </c>
      <c r="K733" s="39" t="s">
        <v>1548</v>
      </c>
      <c r="L733" s="40" t="s">
        <v>1547</v>
      </c>
      <c r="M733" s="26" t="s">
        <v>323</v>
      </c>
      <c r="N733" s="26"/>
      <c r="O733" s="35" t="str">
        <f t="shared" si="11"/>
        <v>DA</v>
      </c>
    </row>
    <row r="734" spans="1:15" ht="15.75" customHeight="1">
      <c r="A734" s="34">
        <v>733</v>
      </c>
      <c r="B734" s="34">
        <f>VLOOKUP(E734,'[1]CM Liga'!$A:$B,2,FALSE)</f>
        <v>220</v>
      </c>
      <c r="C734" s="35" t="str">
        <f>VLOOKUP(E734,'[1]CM Liga'!$A:$C,3,FALSE)</f>
        <v>Bjelovar</v>
      </c>
      <c r="D734" s="26" t="s">
        <v>2742</v>
      </c>
      <c r="E734" s="35" t="s">
        <v>1554</v>
      </c>
      <c r="F734" s="35" t="str">
        <f>VLOOKUP(E734,'[1]CM Liga'!$A:$D,4,FALSE)</f>
        <v>Končanica</v>
      </c>
      <c r="G734" s="26">
        <v>3</v>
      </c>
      <c r="H734" s="36" t="s">
        <v>36</v>
      </c>
      <c r="I734" s="37">
        <v>310</v>
      </c>
      <c r="J734" s="38">
        <v>16</v>
      </c>
      <c r="K734" s="39" t="s">
        <v>1549</v>
      </c>
      <c r="L734" s="40" t="s">
        <v>1547</v>
      </c>
      <c r="M734" s="26" t="s">
        <v>16</v>
      </c>
      <c r="N734" s="26"/>
      <c r="O734" s="35" t="str">
        <f t="shared" si="11"/>
        <v>DA</v>
      </c>
    </row>
    <row r="735" spans="1:15" ht="15.75" customHeight="1">
      <c r="A735" s="34">
        <v>734</v>
      </c>
      <c r="B735" s="34">
        <f>VLOOKUP(E735,'[1]CM Liga'!$A:$B,2,FALSE)</f>
        <v>220</v>
      </c>
      <c r="C735" s="35" t="str">
        <f>VLOOKUP(E735,'[1]CM Liga'!$A:$C,3,FALSE)</f>
        <v>Bjelovar</v>
      </c>
      <c r="D735" s="26" t="s">
        <v>2743</v>
      </c>
      <c r="E735" s="35" t="s">
        <v>1554</v>
      </c>
      <c r="F735" s="35" t="str">
        <f>VLOOKUP(E735,'[1]CM Liga'!$A:$D,4,FALSE)</f>
        <v>Končanica</v>
      </c>
      <c r="G735" s="26">
        <v>4</v>
      </c>
      <c r="H735" s="36" t="s">
        <v>36</v>
      </c>
      <c r="I735" s="37">
        <v>290</v>
      </c>
      <c r="J735" s="38">
        <v>12</v>
      </c>
      <c r="K735" s="39" t="s">
        <v>1550</v>
      </c>
      <c r="L735" s="40" t="s">
        <v>1547</v>
      </c>
      <c r="M735" s="26" t="s">
        <v>16</v>
      </c>
      <c r="N735" s="26"/>
      <c r="O735" s="35" t="str">
        <f t="shared" si="11"/>
        <v>DA</v>
      </c>
    </row>
    <row r="736" spans="1:15" ht="15.75" customHeight="1">
      <c r="A736" s="34">
        <v>735</v>
      </c>
      <c r="B736" s="34">
        <f>VLOOKUP(E736,'[1]CM Liga'!$A:$B,2,FALSE)</f>
        <v>220</v>
      </c>
      <c r="C736" s="35" t="str">
        <f>VLOOKUP(E736,'[1]CM Liga'!$A:$C,3,FALSE)</f>
        <v>Bjelovar</v>
      </c>
      <c r="D736" s="26" t="s">
        <v>2744</v>
      </c>
      <c r="E736" s="35" t="s">
        <v>1554</v>
      </c>
      <c r="F736" s="35" t="str">
        <f>VLOOKUP(E736,'[1]CM Liga'!$A:$D,4,FALSE)</f>
        <v>Končanica</v>
      </c>
      <c r="G736" s="26">
        <v>5</v>
      </c>
      <c r="H736" s="36" t="s">
        <v>36</v>
      </c>
      <c r="I736" s="37">
        <v>330</v>
      </c>
      <c r="J736" s="38">
        <v>17</v>
      </c>
      <c r="K736" s="39" t="s">
        <v>1551</v>
      </c>
      <c r="L736" s="40" t="s">
        <v>1547</v>
      </c>
      <c r="M736" s="26" t="s">
        <v>16</v>
      </c>
      <c r="N736" s="26"/>
      <c r="O736" s="35" t="str">
        <f t="shared" si="11"/>
        <v>DA</v>
      </c>
    </row>
    <row r="737" spans="1:15" ht="15.75" customHeight="1">
      <c r="A737" s="34">
        <v>736</v>
      </c>
      <c r="B737" s="34">
        <f>VLOOKUP(E737,'[1]CM Liga'!$A:$B,2,FALSE)</f>
        <v>220</v>
      </c>
      <c r="C737" s="35" t="str">
        <f>VLOOKUP(E737,'[1]CM Liga'!$A:$C,3,FALSE)</f>
        <v>Bjelovar</v>
      </c>
      <c r="D737" s="26" t="s">
        <v>2745</v>
      </c>
      <c r="E737" s="35" t="s">
        <v>1554</v>
      </c>
      <c r="F737" s="35" t="str">
        <f>VLOOKUP(E737,'[1]CM Liga'!$A:$D,4,FALSE)</f>
        <v>Končanica</v>
      </c>
      <c r="G737" s="26">
        <v>6</v>
      </c>
      <c r="H737" s="36" t="s">
        <v>36</v>
      </c>
      <c r="I737" s="37">
        <v>330</v>
      </c>
      <c r="J737" s="38">
        <v>15</v>
      </c>
      <c r="K737" s="39" t="s">
        <v>1552</v>
      </c>
      <c r="L737" s="40" t="s">
        <v>1547</v>
      </c>
      <c r="M737" s="26" t="s">
        <v>16</v>
      </c>
      <c r="N737" s="26"/>
      <c r="O737" s="35" t="str">
        <f t="shared" si="11"/>
        <v>DA</v>
      </c>
    </row>
    <row r="738" spans="1:15" ht="15.75" customHeight="1">
      <c r="A738" s="34">
        <v>737</v>
      </c>
      <c r="B738" s="34">
        <f>VLOOKUP(E738,'[1]CM Liga'!$A:$B,2,FALSE)</f>
        <v>220</v>
      </c>
      <c r="C738" s="35" t="str">
        <f>VLOOKUP(E738,'[1]CM Liga'!$A:$C,3,FALSE)</f>
        <v>Bjelovar</v>
      </c>
      <c r="D738" s="26" t="s">
        <v>2746</v>
      </c>
      <c r="E738" s="35" t="s">
        <v>1554</v>
      </c>
      <c r="F738" s="35" t="str">
        <f>VLOOKUP(E738,'[1]CM Liga'!$A:$D,4,FALSE)</f>
        <v>Končanica</v>
      </c>
      <c r="G738" s="26">
        <v>7</v>
      </c>
      <c r="H738" s="36" t="s">
        <v>36</v>
      </c>
      <c r="I738" s="37">
        <v>340</v>
      </c>
      <c r="J738" s="38">
        <v>14</v>
      </c>
      <c r="K738" s="39" t="s">
        <v>1553</v>
      </c>
      <c r="L738" s="40" t="s">
        <v>1547</v>
      </c>
      <c r="M738" s="26" t="s">
        <v>16</v>
      </c>
      <c r="N738" s="26"/>
      <c r="O738" s="35" t="str">
        <f t="shared" si="11"/>
        <v>DA</v>
      </c>
    </row>
    <row r="739" spans="1:15" ht="15.75" customHeight="1">
      <c r="A739" s="34">
        <v>738</v>
      </c>
      <c r="B739" s="34">
        <f>VLOOKUP(E739,'[1]CM Liga'!$A:$B,2,FALSE)</f>
        <v>160</v>
      </c>
      <c r="C739" s="35" t="str">
        <f>VLOOKUP(E739,'[1]CM Liga'!$A:$C,3,FALSE)</f>
        <v>Đakovo</v>
      </c>
      <c r="D739" s="26" t="s">
        <v>1555</v>
      </c>
      <c r="E739" s="35" t="s">
        <v>1568</v>
      </c>
      <c r="F739" s="35" t="str">
        <f>VLOOKUP(E739,'[1]CM Liga'!$A:$D,4,FALSE)</f>
        <v>Đakovo</v>
      </c>
      <c r="G739" s="26">
        <v>1</v>
      </c>
      <c r="H739" s="36" t="s">
        <v>36</v>
      </c>
      <c r="I739" s="37">
        <v>340</v>
      </c>
      <c r="J739" s="38">
        <v>4</v>
      </c>
      <c r="K739" s="39" t="s">
        <v>1556</v>
      </c>
      <c r="L739" s="40" t="s">
        <v>1557</v>
      </c>
      <c r="M739" s="26" t="s">
        <v>16</v>
      </c>
      <c r="N739" s="26"/>
      <c r="O739" s="35" t="str">
        <f t="shared" si="11"/>
        <v>NE</v>
      </c>
    </row>
    <row r="740" spans="1:15" ht="15.75" customHeight="1">
      <c r="A740" s="34">
        <v>739</v>
      </c>
      <c r="B740" s="34">
        <f>VLOOKUP(E740,'[1]CM Liga'!$A:$B,2,FALSE)</f>
        <v>160</v>
      </c>
      <c r="C740" s="35" t="str">
        <f>VLOOKUP(E740,'[1]CM Liga'!$A:$C,3,FALSE)</f>
        <v>Đakovo</v>
      </c>
      <c r="D740" s="26" t="s">
        <v>1558</v>
      </c>
      <c r="E740" s="35" t="s">
        <v>1568</v>
      </c>
      <c r="F740" s="35" t="str">
        <f>VLOOKUP(E740,'[1]CM Liga'!$A:$D,4,FALSE)</f>
        <v>Đakovo</v>
      </c>
      <c r="G740" s="26">
        <v>2</v>
      </c>
      <c r="H740" s="36" t="s">
        <v>36</v>
      </c>
      <c r="I740" s="37">
        <v>340</v>
      </c>
      <c r="J740" s="38">
        <v>4</v>
      </c>
      <c r="K740" s="39" t="s">
        <v>1559</v>
      </c>
      <c r="L740" s="40" t="s">
        <v>1557</v>
      </c>
      <c r="M740" s="26" t="s">
        <v>16</v>
      </c>
      <c r="N740" s="26"/>
      <c r="O740" s="35" t="str">
        <f t="shared" si="11"/>
        <v>NE</v>
      </c>
    </row>
    <row r="741" spans="1:15" ht="15.75" customHeight="1">
      <c r="A741" s="34">
        <v>740</v>
      </c>
      <c r="B741" s="34">
        <f>VLOOKUP(E741,'[1]CM Liga'!$A:$B,2,FALSE)</f>
        <v>160</v>
      </c>
      <c r="C741" s="35" t="str">
        <f>VLOOKUP(E741,'[1]CM Liga'!$A:$C,3,FALSE)</f>
        <v>Đakovo</v>
      </c>
      <c r="D741" s="26" t="s">
        <v>1560</v>
      </c>
      <c r="E741" s="35" t="s">
        <v>1568</v>
      </c>
      <c r="F741" s="35" t="str">
        <f>VLOOKUP(E741,'[1]CM Liga'!$A:$D,4,FALSE)</f>
        <v>Đakovo</v>
      </c>
      <c r="G741" s="26">
        <v>3</v>
      </c>
      <c r="H741" s="36" t="s">
        <v>36</v>
      </c>
      <c r="I741" s="37">
        <v>340</v>
      </c>
      <c r="J741" s="38">
        <v>4</v>
      </c>
      <c r="K741" s="39" t="s">
        <v>1561</v>
      </c>
      <c r="L741" s="40" t="s">
        <v>1557</v>
      </c>
      <c r="M741" s="26" t="s">
        <v>16</v>
      </c>
      <c r="N741" s="26"/>
      <c r="O741" s="35" t="str">
        <f t="shared" si="11"/>
        <v>NE</v>
      </c>
    </row>
    <row r="742" spans="1:15" ht="15.75" customHeight="1">
      <c r="A742" s="34">
        <v>741</v>
      </c>
      <c r="B742" s="34">
        <f>VLOOKUP(E742,'[1]CM Liga'!$A:$B,2,FALSE)</f>
        <v>160</v>
      </c>
      <c r="C742" s="35" t="str">
        <f>VLOOKUP(E742,'[1]CM Liga'!$A:$C,3,FALSE)</f>
        <v>Đakovo</v>
      </c>
      <c r="D742" s="26" t="s">
        <v>1562</v>
      </c>
      <c r="E742" s="35" t="s">
        <v>1568</v>
      </c>
      <c r="F742" s="35" t="str">
        <f>VLOOKUP(E742,'[1]CM Liga'!$A:$D,4,FALSE)</f>
        <v>Đakovo</v>
      </c>
      <c r="G742" s="26">
        <v>4</v>
      </c>
      <c r="H742" s="36" t="s">
        <v>36</v>
      </c>
      <c r="I742" s="37">
        <v>340</v>
      </c>
      <c r="J742" s="38">
        <v>4</v>
      </c>
      <c r="K742" s="39" t="s">
        <v>1563</v>
      </c>
      <c r="L742" s="40" t="s">
        <v>1557</v>
      </c>
      <c r="M742" s="26" t="s">
        <v>16</v>
      </c>
      <c r="N742" s="26"/>
      <c r="O742" s="35" t="str">
        <f t="shared" si="11"/>
        <v>NE</v>
      </c>
    </row>
    <row r="743" spans="1:15" ht="15.75" customHeight="1">
      <c r="A743" s="34">
        <v>742</v>
      </c>
      <c r="B743" s="34">
        <f>VLOOKUP(E743,'[1]CM Liga'!$A:$B,2,FALSE)</f>
        <v>160</v>
      </c>
      <c r="C743" s="35" t="str">
        <f>VLOOKUP(E743,'[1]CM Liga'!$A:$C,3,FALSE)</f>
        <v>Đakovo</v>
      </c>
      <c r="D743" s="26" t="s">
        <v>1564</v>
      </c>
      <c r="E743" s="35" t="s">
        <v>1568</v>
      </c>
      <c r="F743" s="35" t="str">
        <f>VLOOKUP(E743,'[1]CM Liga'!$A:$D,4,FALSE)</f>
        <v>Đakovo</v>
      </c>
      <c r="G743" s="26">
        <v>5</v>
      </c>
      <c r="H743" s="36" t="s">
        <v>36</v>
      </c>
      <c r="I743" s="37">
        <v>340</v>
      </c>
      <c r="J743" s="38">
        <v>4</v>
      </c>
      <c r="K743" s="39" t="s">
        <v>1565</v>
      </c>
      <c r="L743" s="40" t="s">
        <v>1557</v>
      </c>
      <c r="M743" s="26" t="s">
        <v>16</v>
      </c>
      <c r="N743" s="26"/>
      <c r="O743" s="35" t="str">
        <f t="shared" si="11"/>
        <v>NE</v>
      </c>
    </row>
    <row r="744" spans="1:15" ht="15.75" customHeight="1">
      <c r="A744" s="34">
        <v>743</v>
      </c>
      <c r="B744" s="34">
        <f>VLOOKUP(E744,'[1]CM Liga'!$A:$B,2,FALSE)</f>
        <v>160</v>
      </c>
      <c r="C744" s="35" t="str">
        <f>VLOOKUP(E744,'[1]CM Liga'!$A:$C,3,FALSE)</f>
        <v>Đakovo</v>
      </c>
      <c r="D744" s="26" t="s">
        <v>1566</v>
      </c>
      <c r="E744" s="35" t="s">
        <v>1568</v>
      </c>
      <c r="F744" s="35" t="str">
        <f>VLOOKUP(E744,'[1]CM Liga'!$A:$D,4,FALSE)</f>
        <v>Đakovo</v>
      </c>
      <c r="G744" s="26">
        <v>6</v>
      </c>
      <c r="H744" s="36" t="s">
        <v>36</v>
      </c>
      <c r="I744" s="37">
        <v>340</v>
      </c>
      <c r="J744" s="38">
        <v>4</v>
      </c>
      <c r="K744" s="39" t="s">
        <v>1567</v>
      </c>
      <c r="L744" s="40" t="s">
        <v>1557</v>
      </c>
      <c r="M744" s="26" t="s">
        <v>16</v>
      </c>
      <c r="N744" s="26"/>
      <c r="O744" s="35" t="str">
        <f t="shared" si="11"/>
        <v>NE</v>
      </c>
    </row>
    <row r="745" spans="1:15" ht="15.75" customHeight="1">
      <c r="A745" s="34">
        <v>744</v>
      </c>
      <c r="B745" s="34">
        <f>VLOOKUP(E745,'[1]CM Liga'!$A:$B,2,FALSE)</f>
        <v>223</v>
      </c>
      <c r="C745" s="35" t="str">
        <f>VLOOKUP(E745,'[1]CM Liga'!$A:$C,3,FALSE)</f>
        <v>Čakovec</v>
      </c>
      <c r="D745" s="26" t="s">
        <v>1569</v>
      </c>
      <c r="E745" s="35" t="s">
        <v>1592</v>
      </c>
      <c r="F745" s="35" t="str">
        <f>VLOOKUP(E745,'[1]CM Liga'!$A:$D,4,FALSE)</f>
        <v>Varaždin</v>
      </c>
      <c r="G745" s="26">
        <v>1</v>
      </c>
      <c r="H745" s="36" t="s">
        <v>36</v>
      </c>
      <c r="I745" s="37">
        <v>300</v>
      </c>
      <c r="J745" s="38">
        <v>6.7</v>
      </c>
      <c r="K745" s="39" t="s">
        <v>1570</v>
      </c>
      <c r="L745" s="40" t="s">
        <v>1571</v>
      </c>
      <c r="M745" s="26" t="s">
        <v>16</v>
      </c>
      <c r="N745" s="26"/>
      <c r="O745" s="35" t="str">
        <f t="shared" si="11"/>
        <v>DA</v>
      </c>
    </row>
    <row r="746" spans="1:15" ht="15.75" customHeight="1">
      <c r="A746" s="34">
        <v>745</v>
      </c>
      <c r="B746" s="34">
        <f>VLOOKUP(E746,'[1]CM Liga'!$A:$B,2,FALSE)</f>
        <v>223</v>
      </c>
      <c r="C746" s="35" t="str">
        <f>VLOOKUP(E746,'[1]CM Liga'!$A:$C,3,FALSE)</f>
        <v>Čakovec</v>
      </c>
      <c r="D746" s="26" t="s">
        <v>1572</v>
      </c>
      <c r="E746" s="35" t="s">
        <v>1592</v>
      </c>
      <c r="F746" s="35" t="str">
        <f>VLOOKUP(E746,'[1]CM Liga'!$A:$D,4,FALSE)</f>
        <v>Varaždin</v>
      </c>
      <c r="G746" s="26">
        <v>2</v>
      </c>
      <c r="H746" s="36" t="s">
        <v>36</v>
      </c>
      <c r="I746" s="37">
        <v>340</v>
      </c>
      <c r="J746" s="38">
        <v>8.1999999999999993</v>
      </c>
      <c r="K746" s="39" t="s">
        <v>1573</v>
      </c>
      <c r="L746" s="40" t="s">
        <v>1571</v>
      </c>
      <c r="M746" s="26" t="s">
        <v>16</v>
      </c>
      <c r="N746" s="26"/>
      <c r="O746" s="35" t="str">
        <f t="shared" si="11"/>
        <v>DA</v>
      </c>
    </row>
    <row r="747" spans="1:15" ht="15.75" customHeight="1">
      <c r="A747" s="34">
        <v>746</v>
      </c>
      <c r="B747" s="34">
        <f>VLOOKUP(E747,'[1]CM Liga'!$A:$B,2,FALSE)</f>
        <v>223</v>
      </c>
      <c r="C747" s="35" t="str">
        <f>VLOOKUP(E747,'[1]CM Liga'!$A:$C,3,FALSE)</f>
        <v>Čakovec</v>
      </c>
      <c r="D747" s="26" t="s">
        <v>1574</v>
      </c>
      <c r="E747" s="35" t="s">
        <v>1592</v>
      </c>
      <c r="F747" s="35" t="str">
        <f>VLOOKUP(E747,'[1]CM Liga'!$A:$D,4,FALSE)</f>
        <v>Varaždin</v>
      </c>
      <c r="G747" s="26">
        <v>3</v>
      </c>
      <c r="H747" s="36" t="s">
        <v>36</v>
      </c>
      <c r="I747" s="37">
        <v>280</v>
      </c>
      <c r="J747" s="38">
        <v>4.5</v>
      </c>
      <c r="K747" s="39" t="s">
        <v>1575</v>
      </c>
      <c r="L747" s="40" t="s">
        <v>1571</v>
      </c>
      <c r="M747" s="26" t="s">
        <v>16</v>
      </c>
      <c r="N747" s="26"/>
      <c r="O747" s="35" t="str">
        <f t="shared" si="11"/>
        <v>DA</v>
      </c>
    </row>
    <row r="748" spans="1:15" ht="15.75" customHeight="1">
      <c r="A748" s="34">
        <v>747</v>
      </c>
      <c r="B748" s="34">
        <f>VLOOKUP(E748,'[1]CM Liga'!$A:$B,2,FALSE)</f>
        <v>223</v>
      </c>
      <c r="C748" s="35" t="str">
        <f>VLOOKUP(E748,'[1]CM Liga'!$A:$C,3,FALSE)</f>
        <v>Čakovec</v>
      </c>
      <c r="D748" s="26" t="s">
        <v>1576</v>
      </c>
      <c r="E748" s="35" t="s">
        <v>1592</v>
      </c>
      <c r="F748" s="35" t="str">
        <f>VLOOKUP(E748,'[1]CM Liga'!$A:$D,4,FALSE)</f>
        <v>Varaždin</v>
      </c>
      <c r="G748" s="26">
        <v>4</v>
      </c>
      <c r="H748" s="36" t="s">
        <v>36</v>
      </c>
      <c r="I748" s="37">
        <v>340</v>
      </c>
      <c r="J748" s="38">
        <v>6.3</v>
      </c>
      <c r="K748" s="39" t="s">
        <v>1577</v>
      </c>
      <c r="L748" s="40" t="s">
        <v>1571</v>
      </c>
      <c r="M748" s="26" t="s">
        <v>16</v>
      </c>
      <c r="N748" s="26"/>
      <c r="O748" s="35" t="str">
        <f t="shared" si="11"/>
        <v>DA</v>
      </c>
    </row>
    <row r="749" spans="1:15" ht="15.75" customHeight="1">
      <c r="A749" s="34">
        <v>748</v>
      </c>
      <c r="B749" s="34">
        <f>VLOOKUP(E749,'[1]CM Liga'!$A:$B,2,FALSE)</f>
        <v>223</v>
      </c>
      <c r="C749" s="35" t="str">
        <f>VLOOKUP(E749,'[1]CM Liga'!$A:$C,3,FALSE)</f>
        <v>Čakovec</v>
      </c>
      <c r="D749" s="26" t="s">
        <v>1578</v>
      </c>
      <c r="E749" s="35" t="s">
        <v>1592</v>
      </c>
      <c r="F749" s="35" t="str">
        <f>VLOOKUP(E749,'[1]CM Liga'!$A:$D,4,FALSE)</f>
        <v>Varaždin</v>
      </c>
      <c r="G749" s="26">
        <v>5</v>
      </c>
      <c r="H749" s="36" t="s">
        <v>36</v>
      </c>
      <c r="I749" s="37">
        <v>330</v>
      </c>
      <c r="J749" s="38">
        <v>8.5</v>
      </c>
      <c r="K749" s="39" t="s">
        <v>1579</v>
      </c>
      <c r="L749" s="40" t="s">
        <v>1571</v>
      </c>
      <c r="M749" s="26" t="s">
        <v>16</v>
      </c>
      <c r="N749" s="26"/>
      <c r="O749" s="35" t="str">
        <f t="shared" si="11"/>
        <v>DA</v>
      </c>
    </row>
    <row r="750" spans="1:15" ht="15.75" customHeight="1">
      <c r="A750" s="34">
        <v>749</v>
      </c>
      <c r="B750" s="34">
        <f>VLOOKUP(E750,'[1]CM Liga'!$A:$B,2,FALSE)</f>
        <v>223</v>
      </c>
      <c r="C750" s="35" t="str">
        <f>VLOOKUP(E750,'[1]CM Liga'!$A:$C,3,FALSE)</f>
        <v>Čakovec</v>
      </c>
      <c r="D750" s="26" t="s">
        <v>1580</v>
      </c>
      <c r="E750" s="35" t="s">
        <v>1592</v>
      </c>
      <c r="F750" s="35" t="str">
        <f>VLOOKUP(E750,'[1]CM Liga'!$A:$D,4,FALSE)</f>
        <v>Varaždin</v>
      </c>
      <c r="G750" s="26">
        <v>6</v>
      </c>
      <c r="H750" s="36" t="s">
        <v>36</v>
      </c>
      <c r="I750" s="37">
        <v>100</v>
      </c>
      <c r="J750" s="38">
        <v>2.2000000000000002</v>
      </c>
      <c r="K750" s="39" t="s">
        <v>1581</v>
      </c>
      <c r="L750" s="40" t="s">
        <v>1571</v>
      </c>
      <c r="M750" s="26" t="s">
        <v>16</v>
      </c>
      <c r="N750" s="26"/>
      <c r="O750" s="35" t="str">
        <f t="shared" si="11"/>
        <v>DA</v>
      </c>
    </row>
    <row r="751" spans="1:15" ht="15.75" customHeight="1">
      <c r="A751" s="34">
        <v>750</v>
      </c>
      <c r="B751" s="34">
        <f>VLOOKUP(E751,'[1]CM Liga'!$A:$B,2,FALSE)</f>
        <v>223</v>
      </c>
      <c r="C751" s="35" t="str">
        <f>VLOOKUP(E751,'[1]CM Liga'!$A:$C,3,FALSE)</f>
        <v>Čakovec</v>
      </c>
      <c r="D751" s="26" t="s">
        <v>1582</v>
      </c>
      <c r="E751" s="35" t="s">
        <v>1592</v>
      </c>
      <c r="F751" s="35" t="str">
        <f>VLOOKUP(E751,'[1]CM Liga'!$A:$D,4,FALSE)</f>
        <v>Varaždin</v>
      </c>
      <c r="G751" s="26">
        <v>7</v>
      </c>
      <c r="H751" s="36" t="s">
        <v>36</v>
      </c>
      <c r="I751" s="37">
        <v>340</v>
      </c>
      <c r="J751" s="38">
        <v>5.4</v>
      </c>
      <c r="K751" s="39" t="s">
        <v>1583</v>
      </c>
      <c r="L751" s="40" t="s">
        <v>1571</v>
      </c>
      <c r="M751" s="26" t="s">
        <v>16</v>
      </c>
      <c r="N751" s="26"/>
      <c r="O751" s="35" t="str">
        <f t="shared" si="11"/>
        <v>DA</v>
      </c>
    </row>
    <row r="752" spans="1:15" ht="15.75" customHeight="1">
      <c r="A752" s="34">
        <v>751</v>
      </c>
      <c r="B752" s="34">
        <f>VLOOKUP(E752,'[1]CM Liga'!$A:$B,2,FALSE)</f>
        <v>223</v>
      </c>
      <c r="C752" s="35" t="str">
        <f>VLOOKUP(E752,'[1]CM Liga'!$A:$C,3,FALSE)</f>
        <v>Čakovec</v>
      </c>
      <c r="D752" s="26" t="s">
        <v>1584</v>
      </c>
      <c r="E752" s="35" t="s">
        <v>1592</v>
      </c>
      <c r="F752" s="35" t="str">
        <f>VLOOKUP(E752,'[1]CM Liga'!$A:$D,4,FALSE)</f>
        <v>Varaždin</v>
      </c>
      <c r="G752" s="26">
        <v>8</v>
      </c>
      <c r="H752" s="36" t="s">
        <v>36</v>
      </c>
      <c r="I752" s="37">
        <v>330</v>
      </c>
      <c r="J752" s="38">
        <v>6.3</v>
      </c>
      <c r="K752" s="39" t="s">
        <v>1585</v>
      </c>
      <c r="L752" s="40" t="s">
        <v>1571</v>
      </c>
      <c r="M752" s="26" t="s">
        <v>16</v>
      </c>
      <c r="N752" s="26"/>
      <c r="O752" s="35" t="str">
        <f t="shared" si="11"/>
        <v>DA</v>
      </c>
    </row>
    <row r="753" spans="1:15" ht="15.75" customHeight="1">
      <c r="A753" s="34">
        <v>752</v>
      </c>
      <c r="B753" s="34">
        <f>VLOOKUP(E753,'[1]CM Liga'!$A:$B,2,FALSE)</f>
        <v>223</v>
      </c>
      <c r="C753" s="35" t="str">
        <f>VLOOKUP(E753,'[1]CM Liga'!$A:$C,3,FALSE)</f>
        <v>Čakovec</v>
      </c>
      <c r="D753" s="26" t="s">
        <v>1586</v>
      </c>
      <c r="E753" s="35" t="s">
        <v>1592</v>
      </c>
      <c r="F753" s="35" t="str">
        <f>VLOOKUP(E753,'[1]CM Liga'!$A:$D,4,FALSE)</f>
        <v>Varaždin</v>
      </c>
      <c r="G753" s="26">
        <v>9</v>
      </c>
      <c r="H753" s="36" t="s">
        <v>36</v>
      </c>
      <c r="I753" s="37">
        <v>90</v>
      </c>
      <c r="J753" s="38">
        <v>1</v>
      </c>
      <c r="K753" s="39" t="s">
        <v>1587</v>
      </c>
      <c r="L753" s="40" t="s">
        <v>1571</v>
      </c>
      <c r="M753" s="26" t="s">
        <v>16</v>
      </c>
      <c r="N753" s="26"/>
      <c r="O753" s="35" t="str">
        <f t="shared" si="11"/>
        <v>DA</v>
      </c>
    </row>
    <row r="754" spans="1:15" ht="15.75" customHeight="1">
      <c r="A754" s="34">
        <v>753</v>
      </c>
      <c r="B754" s="34">
        <f>VLOOKUP(E754,'[1]CM Liga'!$A:$B,2,FALSE)</f>
        <v>223</v>
      </c>
      <c r="C754" s="35" t="str">
        <f>VLOOKUP(E754,'[1]CM Liga'!$A:$C,3,FALSE)</f>
        <v>Čakovec</v>
      </c>
      <c r="D754" s="26" t="s">
        <v>1588</v>
      </c>
      <c r="E754" s="35" t="s">
        <v>1592</v>
      </c>
      <c r="F754" s="35" t="str">
        <f>VLOOKUP(E754,'[1]CM Liga'!$A:$D,4,FALSE)</f>
        <v>Varaždin</v>
      </c>
      <c r="G754" s="26">
        <v>10</v>
      </c>
      <c r="H754" s="36" t="s">
        <v>36</v>
      </c>
      <c r="I754" s="37">
        <v>120</v>
      </c>
      <c r="J754" s="38">
        <v>2.1</v>
      </c>
      <c r="K754" s="39" t="s">
        <v>1589</v>
      </c>
      <c r="L754" s="40" t="s">
        <v>1571</v>
      </c>
      <c r="M754" s="26" t="s">
        <v>16</v>
      </c>
      <c r="N754" s="26"/>
      <c r="O754" s="35" t="str">
        <f t="shared" si="11"/>
        <v>DA</v>
      </c>
    </row>
    <row r="755" spans="1:15" ht="15.75" customHeight="1">
      <c r="A755" s="34">
        <v>754</v>
      </c>
      <c r="B755" s="34">
        <f>VLOOKUP(E755,'[1]CM Liga'!$A:$B,2,FALSE)</f>
        <v>223</v>
      </c>
      <c r="C755" s="35" t="str">
        <f>VLOOKUP(E755,'[1]CM Liga'!$A:$C,3,FALSE)</f>
        <v>Čakovec</v>
      </c>
      <c r="D755" s="26" t="s">
        <v>1590</v>
      </c>
      <c r="E755" s="35" t="s">
        <v>1592</v>
      </c>
      <c r="F755" s="35" t="str">
        <f>VLOOKUP(E755,'[1]CM Liga'!$A:$D,4,FALSE)</f>
        <v>Varaždin</v>
      </c>
      <c r="G755" s="26">
        <v>11</v>
      </c>
      <c r="H755" s="36" t="s">
        <v>36</v>
      </c>
      <c r="I755" s="37">
        <v>290</v>
      </c>
      <c r="J755" s="38">
        <v>4</v>
      </c>
      <c r="K755" s="39"/>
      <c r="L755" s="40" t="s">
        <v>1571</v>
      </c>
      <c r="M755" s="26" t="s">
        <v>16</v>
      </c>
      <c r="N755" s="26"/>
      <c r="O755" s="35" t="str">
        <f t="shared" si="11"/>
        <v>DA</v>
      </c>
    </row>
    <row r="756" spans="1:15" ht="15.75" customHeight="1">
      <c r="A756" s="34">
        <v>755</v>
      </c>
      <c r="B756" s="34">
        <f>VLOOKUP(E756,'[1]CM Liga'!$A:$B,2,FALSE)</f>
        <v>223</v>
      </c>
      <c r="C756" s="35" t="str">
        <f>VLOOKUP(E756,'[1]CM Liga'!$A:$C,3,FALSE)</f>
        <v>Čakovec</v>
      </c>
      <c r="D756" s="26" t="s">
        <v>853</v>
      </c>
      <c r="E756" s="35" t="s">
        <v>1592</v>
      </c>
      <c r="F756" s="35" t="str">
        <f>VLOOKUP(E756,'[1]CM Liga'!$A:$D,4,FALSE)</f>
        <v>Varaždin</v>
      </c>
      <c r="G756" s="26">
        <v>12</v>
      </c>
      <c r="H756" s="36" t="s">
        <v>36</v>
      </c>
      <c r="I756" s="37">
        <v>150</v>
      </c>
      <c r="J756" s="38">
        <v>2</v>
      </c>
      <c r="K756" s="39"/>
      <c r="L756" s="40" t="s">
        <v>1571</v>
      </c>
      <c r="M756" s="26" t="s">
        <v>16</v>
      </c>
      <c r="N756" s="26"/>
      <c r="O756" s="35" t="str">
        <f t="shared" si="11"/>
        <v>DA</v>
      </c>
    </row>
    <row r="757" spans="1:15" ht="15.75" customHeight="1">
      <c r="A757" s="34">
        <v>756</v>
      </c>
      <c r="B757" s="34">
        <f>VLOOKUP(E757,'[1]CM Liga'!$A:$B,2,FALSE)</f>
        <v>223</v>
      </c>
      <c r="C757" s="35" t="str">
        <f>VLOOKUP(E757,'[1]CM Liga'!$A:$C,3,FALSE)</f>
        <v>Čakovec</v>
      </c>
      <c r="D757" s="26" t="s">
        <v>1591</v>
      </c>
      <c r="E757" s="35" t="s">
        <v>1592</v>
      </c>
      <c r="F757" s="35" t="str">
        <f>VLOOKUP(E757,'[1]CM Liga'!$A:$D,4,FALSE)</f>
        <v>Varaždin</v>
      </c>
      <c r="G757" s="26">
        <v>13</v>
      </c>
      <c r="H757" s="36" t="s">
        <v>36</v>
      </c>
      <c r="I757" s="37">
        <v>150</v>
      </c>
      <c r="J757" s="38">
        <v>1.9</v>
      </c>
      <c r="K757" s="39"/>
      <c r="L757" s="40" t="s">
        <v>1571</v>
      </c>
      <c r="M757" s="26" t="s">
        <v>16</v>
      </c>
      <c r="N757" s="26"/>
      <c r="O757" s="35" t="str">
        <f t="shared" si="11"/>
        <v>DA</v>
      </c>
    </row>
    <row r="758" spans="1:15" ht="15.75" customHeight="1">
      <c r="A758" s="34">
        <v>757</v>
      </c>
      <c r="B758" s="34">
        <f>VLOOKUP(E758,'[1]CM Liga'!$A:$B,2,FALSE)</f>
        <v>358</v>
      </c>
      <c r="C758" s="35" t="str">
        <f>VLOOKUP(E758,'[1]CM Liga'!$A:$C,3,FALSE)</f>
        <v>Istra 2</v>
      </c>
      <c r="D758" s="26" t="s">
        <v>1593</v>
      </c>
      <c r="E758" s="35" t="s">
        <v>1604</v>
      </c>
      <c r="F758" s="35" t="str">
        <f>VLOOKUP(E758,'[1]CM Liga'!$A:$D,4,FALSE)</f>
        <v>Pula</v>
      </c>
      <c r="G758" s="26">
        <v>1</v>
      </c>
      <c r="H758" s="36" t="s">
        <v>13</v>
      </c>
      <c r="I758" s="37">
        <v>190</v>
      </c>
      <c r="J758" s="38">
        <v>5</v>
      </c>
      <c r="K758" s="39" t="s">
        <v>1594</v>
      </c>
      <c r="L758" s="40" t="s">
        <v>1595</v>
      </c>
      <c r="M758" s="26" t="s">
        <v>16</v>
      </c>
      <c r="N758" s="26" t="s">
        <v>1596</v>
      </c>
      <c r="O758" s="35" t="str">
        <f t="shared" si="11"/>
        <v>DA</v>
      </c>
    </row>
    <row r="759" spans="1:15" ht="15.75" customHeight="1">
      <c r="A759" s="34">
        <v>758</v>
      </c>
      <c r="B759" s="34">
        <f>VLOOKUP(E759,'[1]CM Liga'!$A:$B,2,FALSE)</f>
        <v>358</v>
      </c>
      <c r="C759" s="35" t="str">
        <f>VLOOKUP(E759,'[1]CM Liga'!$A:$C,3,FALSE)</f>
        <v>Istra 2</v>
      </c>
      <c r="D759" s="26" t="s">
        <v>1597</v>
      </c>
      <c r="E759" s="35" t="s">
        <v>1604</v>
      </c>
      <c r="F759" s="35" t="str">
        <f>VLOOKUP(E759,'[1]CM Liga'!$A:$D,4,FALSE)</f>
        <v>Pula</v>
      </c>
      <c r="G759" s="26">
        <v>2</v>
      </c>
      <c r="H759" s="36" t="s">
        <v>13</v>
      </c>
      <c r="I759" s="37">
        <v>30</v>
      </c>
      <c r="J759" s="38">
        <v>1.5</v>
      </c>
      <c r="K759" s="39" t="s">
        <v>1598</v>
      </c>
      <c r="L759" s="40" t="s">
        <v>1595</v>
      </c>
      <c r="M759" s="26" t="s">
        <v>16</v>
      </c>
      <c r="N759" s="26"/>
      <c r="O759" s="35" t="str">
        <f t="shared" si="11"/>
        <v>DA</v>
      </c>
    </row>
    <row r="760" spans="1:15" ht="15.75" customHeight="1">
      <c r="A760" s="34">
        <v>759</v>
      </c>
      <c r="B760" s="34">
        <f>VLOOKUP(E760,'[1]CM Liga'!$A:$B,2,FALSE)</f>
        <v>358</v>
      </c>
      <c r="C760" s="35" t="str">
        <f>VLOOKUP(E760,'[1]CM Liga'!$A:$C,3,FALSE)</f>
        <v>Istra 2</v>
      </c>
      <c r="D760" s="26" t="s">
        <v>1599</v>
      </c>
      <c r="E760" s="35" t="s">
        <v>1604</v>
      </c>
      <c r="F760" s="35" t="str">
        <f>VLOOKUP(E760,'[1]CM Liga'!$A:$D,4,FALSE)</f>
        <v>Pula</v>
      </c>
      <c r="G760" s="26">
        <v>3</v>
      </c>
      <c r="H760" s="36" t="s">
        <v>13</v>
      </c>
      <c r="I760" s="37"/>
      <c r="J760" s="38">
        <v>100</v>
      </c>
      <c r="K760" s="39"/>
      <c r="L760" s="40" t="s">
        <v>1595</v>
      </c>
      <c r="M760" s="26" t="s">
        <v>16</v>
      </c>
      <c r="N760" s="26"/>
      <c r="O760" s="35" t="str">
        <f t="shared" si="11"/>
        <v>DA</v>
      </c>
    </row>
    <row r="761" spans="1:15" ht="15.75" customHeight="1">
      <c r="A761" s="34">
        <v>760</v>
      </c>
      <c r="B761" s="34">
        <f>VLOOKUP(E761,'[1]CM Liga'!$A:$B,2,FALSE)</f>
        <v>358</v>
      </c>
      <c r="C761" s="35" t="str">
        <f>VLOOKUP(E761,'[1]CM Liga'!$A:$C,3,FALSE)</f>
        <v>Istra 2</v>
      </c>
      <c r="D761" s="26" t="s">
        <v>1600</v>
      </c>
      <c r="E761" s="35" t="s">
        <v>1604</v>
      </c>
      <c r="F761" s="35" t="str">
        <f>VLOOKUP(E761,'[1]CM Liga'!$A:$D,4,FALSE)</f>
        <v>Pula</v>
      </c>
      <c r="G761" s="26">
        <v>4</v>
      </c>
      <c r="H761" s="36" t="s">
        <v>13</v>
      </c>
      <c r="I761" s="37">
        <v>150</v>
      </c>
      <c r="J761" s="38">
        <v>4</v>
      </c>
      <c r="K761" s="39" t="s">
        <v>1601</v>
      </c>
      <c r="L761" s="40" t="s">
        <v>1595</v>
      </c>
      <c r="M761" s="26" t="s">
        <v>16</v>
      </c>
      <c r="N761" s="26"/>
      <c r="O761" s="35" t="str">
        <f t="shared" si="11"/>
        <v>DA</v>
      </c>
    </row>
    <row r="762" spans="1:15" ht="15.75" customHeight="1">
      <c r="A762" s="34">
        <v>761</v>
      </c>
      <c r="B762" s="34">
        <f>VLOOKUP(E762,'[1]CM Liga'!$A:$B,2,FALSE)</f>
        <v>358</v>
      </c>
      <c r="C762" s="35" t="str">
        <f>VLOOKUP(E762,'[1]CM Liga'!$A:$C,3,FALSE)</f>
        <v>Istra 2</v>
      </c>
      <c r="D762" s="26" t="s">
        <v>1602</v>
      </c>
      <c r="E762" s="35" t="s">
        <v>1604</v>
      </c>
      <c r="F762" s="35" t="str">
        <f>VLOOKUP(E762,'[1]CM Liga'!$A:$D,4,FALSE)</f>
        <v>Pula</v>
      </c>
      <c r="G762" s="26">
        <v>5</v>
      </c>
      <c r="H762" s="36" t="s">
        <v>13</v>
      </c>
      <c r="I762" s="37">
        <v>90</v>
      </c>
      <c r="J762" s="38">
        <v>4</v>
      </c>
      <c r="K762" s="39" t="s">
        <v>1603</v>
      </c>
      <c r="L762" s="40" t="s">
        <v>1595</v>
      </c>
      <c r="M762" s="26" t="s">
        <v>16</v>
      </c>
      <c r="N762" s="26"/>
      <c r="O762" s="35" t="str">
        <f t="shared" si="11"/>
        <v>DA</v>
      </c>
    </row>
    <row r="763" spans="1:15" ht="15.75" customHeight="1">
      <c r="A763" s="34">
        <v>762</v>
      </c>
      <c r="B763" s="34">
        <f>VLOOKUP(E763,'[1]CM Liga'!$A:$B,2,FALSE)</f>
        <v>95</v>
      </c>
      <c r="C763" s="35" t="str">
        <f>VLOOKUP(E763,'[1]CM Liga'!$A:$C,3,FALSE)</f>
        <v>Dugo Selo</v>
      </c>
      <c r="D763" s="26" t="s">
        <v>1605</v>
      </c>
      <c r="E763" s="35" t="s">
        <v>1614</v>
      </c>
      <c r="F763" s="35" t="str">
        <f>VLOOKUP(E763,'[1]CM Liga'!$A:$D,4,FALSE)</f>
        <v>Vrbovec</v>
      </c>
      <c r="G763" s="26">
        <v>1</v>
      </c>
      <c r="H763" s="36" t="s">
        <v>36</v>
      </c>
      <c r="I763" s="37">
        <v>340</v>
      </c>
      <c r="J763" s="38">
        <v>3.9</v>
      </c>
      <c r="K763" s="39" t="s">
        <v>1606</v>
      </c>
      <c r="L763" s="40" t="s">
        <v>1607</v>
      </c>
      <c r="M763" s="26" t="s">
        <v>16</v>
      </c>
      <c r="N763" s="26"/>
      <c r="O763" s="35" t="str">
        <f t="shared" si="11"/>
        <v>NE</v>
      </c>
    </row>
    <row r="764" spans="1:15" ht="15.75" customHeight="1">
      <c r="A764" s="34">
        <v>763</v>
      </c>
      <c r="B764" s="34">
        <f>VLOOKUP(E764,'[1]CM Liga'!$A:$B,2,FALSE)</f>
        <v>95</v>
      </c>
      <c r="C764" s="35" t="str">
        <f>VLOOKUP(E764,'[1]CM Liga'!$A:$C,3,FALSE)</f>
        <v>Dugo Selo</v>
      </c>
      <c r="D764" s="26" t="s">
        <v>1608</v>
      </c>
      <c r="E764" s="35" t="s">
        <v>1614</v>
      </c>
      <c r="F764" s="35" t="str">
        <f>VLOOKUP(E764,'[1]CM Liga'!$A:$D,4,FALSE)</f>
        <v>Vrbovec</v>
      </c>
      <c r="G764" s="26">
        <v>2</v>
      </c>
      <c r="H764" s="36" t="s">
        <v>36</v>
      </c>
      <c r="I764" s="37">
        <v>340</v>
      </c>
      <c r="J764" s="38">
        <v>3.9</v>
      </c>
      <c r="K764" s="39" t="s">
        <v>1609</v>
      </c>
      <c r="L764" s="40" t="s">
        <v>1607</v>
      </c>
      <c r="M764" s="26" t="s">
        <v>16</v>
      </c>
      <c r="N764" s="26"/>
      <c r="O764" s="35" t="str">
        <f t="shared" si="11"/>
        <v>NE</v>
      </c>
    </row>
    <row r="765" spans="1:15" ht="15.75" customHeight="1">
      <c r="A765" s="34">
        <v>764</v>
      </c>
      <c r="B765" s="34">
        <f>VLOOKUP(E765,'[1]CM Liga'!$A:$B,2,FALSE)</f>
        <v>95</v>
      </c>
      <c r="C765" s="35" t="str">
        <f>VLOOKUP(E765,'[1]CM Liga'!$A:$C,3,FALSE)</f>
        <v>Dugo Selo</v>
      </c>
      <c r="D765" s="26" t="s">
        <v>1610</v>
      </c>
      <c r="E765" s="35" t="s">
        <v>1614</v>
      </c>
      <c r="F765" s="35" t="str">
        <f>VLOOKUP(E765,'[1]CM Liga'!$A:$D,4,FALSE)</f>
        <v>Vrbovec</v>
      </c>
      <c r="G765" s="26">
        <v>3</v>
      </c>
      <c r="H765" s="36" t="s">
        <v>36</v>
      </c>
      <c r="I765" s="37">
        <v>340</v>
      </c>
      <c r="J765" s="38">
        <v>3.9</v>
      </c>
      <c r="K765" s="39" t="s">
        <v>1611</v>
      </c>
      <c r="L765" s="40" t="s">
        <v>1607</v>
      </c>
      <c r="M765" s="26" t="s">
        <v>16</v>
      </c>
      <c r="N765" s="26"/>
      <c r="O765" s="35" t="str">
        <f t="shared" si="11"/>
        <v>NE</v>
      </c>
    </row>
    <row r="766" spans="1:15" ht="15.75" customHeight="1">
      <c r="A766" s="34">
        <v>765</v>
      </c>
      <c r="B766" s="34">
        <f>VLOOKUP(E766,'[1]CM Liga'!$A:$B,2,FALSE)</f>
        <v>95</v>
      </c>
      <c r="C766" s="35" t="str">
        <f>VLOOKUP(E766,'[1]CM Liga'!$A:$C,3,FALSE)</f>
        <v>Dugo Selo</v>
      </c>
      <c r="D766" s="26" t="s">
        <v>1612</v>
      </c>
      <c r="E766" s="35" t="s">
        <v>1614</v>
      </c>
      <c r="F766" s="35" t="str">
        <f>VLOOKUP(E766,'[1]CM Liga'!$A:$D,4,FALSE)</f>
        <v>Vrbovec</v>
      </c>
      <c r="G766" s="26">
        <v>4</v>
      </c>
      <c r="H766" s="36" t="s">
        <v>36</v>
      </c>
      <c r="I766" s="37">
        <v>340</v>
      </c>
      <c r="J766" s="38">
        <v>3.9</v>
      </c>
      <c r="K766" s="39" t="s">
        <v>1613</v>
      </c>
      <c r="L766" s="40" t="s">
        <v>1607</v>
      </c>
      <c r="M766" s="26" t="s">
        <v>16</v>
      </c>
      <c r="N766" s="26"/>
      <c r="O766" s="35" t="str">
        <f t="shared" si="11"/>
        <v>NE</v>
      </c>
    </row>
    <row r="767" spans="1:15" ht="15.75" customHeight="1">
      <c r="A767" s="34">
        <v>766</v>
      </c>
      <c r="B767" s="34">
        <f>VLOOKUP(E767,'[1]CM Liga'!$A:$B,2,FALSE)</f>
        <v>106</v>
      </c>
      <c r="C767" s="35" t="str">
        <f>VLOOKUP(E767,'[1]CM Liga'!$A:$C,3,FALSE)</f>
        <v>Dugo Selo</v>
      </c>
      <c r="D767" s="26" t="s">
        <v>1615</v>
      </c>
      <c r="E767" s="35" t="s">
        <v>1632</v>
      </c>
      <c r="F767" s="35" t="str">
        <f>VLOOKUP(E767,'[1]CM Liga'!$A:$D,4,FALSE)</f>
        <v>Zagreb</v>
      </c>
      <c r="G767" s="26">
        <v>1</v>
      </c>
      <c r="H767" s="36" t="s">
        <v>13</v>
      </c>
      <c r="I767" s="37">
        <v>190</v>
      </c>
      <c r="J767" s="38">
        <v>4.3</v>
      </c>
      <c r="K767" s="39" t="s">
        <v>1616</v>
      </c>
      <c r="L767" s="40" t="s">
        <v>1617</v>
      </c>
      <c r="M767" s="26" t="s">
        <v>81</v>
      </c>
      <c r="N767" s="26">
        <v>1</v>
      </c>
      <c r="O767" s="35" t="str">
        <f t="shared" ref="O767:O830" si="12">IF(B767&gt;218,"DA","NE")</f>
        <v>NE</v>
      </c>
    </row>
    <row r="768" spans="1:15" ht="15.75" customHeight="1">
      <c r="A768" s="34">
        <v>767</v>
      </c>
      <c r="B768" s="34">
        <f>VLOOKUP(E768,'[1]CM Liga'!$A:$B,2,FALSE)</f>
        <v>106</v>
      </c>
      <c r="C768" s="35" t="str">
        <f>VLOOKUP(E768,'[1]CM Liga'!$A:$C,3,FALSE)</f>
        <v>Dugo Selo</v>
      </c>
      <c r="D768" s="26" t="s">
        <v>1618</v>
      </c>
      <c r="E768" s="35" t="s">
        <v>1632</v>
      </c>
      <c r="F768" s="35" t="str">
        <f>VLOOKUP(E768,'[1]CM Liga'!$A:$D,4,FALSE)</f>
        <v>Zagreb</v>
      </c>
      <c r="G768" s="26">
        <v>2</v>
      </c>
      <c r="H768" s="36" t="s">
        <v>13</v>
      </c>
      <c r="I768" s="37">
        <v>190</v>
      </c>
      <c r="J768" s="38">
        <v>4.5</v>
      </c>
      <c r="K768" s="39" t="s">
        <v>1619</v>
      </c>
      <c r="L768" s="40" t="s">
        <v>1617</v>
      </c>
      <c r="M768" s="26" t="s">
        <v>81</v>
      </c>
      <c r="N768" s="26">
        <v>2</v>
      </c>
      <c r="O768" s="35" t="str">
        <f t="shared" si="12"/>
        <v>NE</v>
      </c>
    </row>
    <row r="769" spans="1:15" ht="15.75" customHeight="1">
      <c r="A769" s="34">
        <v>768</v>
      </c>
      <c r="B769" s="34">
        <f>VLOOKUP(E769,'[1]CM Liga'!$A:$B,2,FALSE)</f>
        <v>106</v>
      </c>
      <c r="C769" s="35" t="str">
        <f>VLOOKUP(E769,'[1]CM Liga'!$A:$C,3,FALSE)</f>
        <v>Dugo Selo</v>
      </c>
      <c r="D769" s="26" t="s">
        <v>1620</v>
      </c>
      <c r="E769" s="35" t="s">
        <v>1632</v>
      </c>
      <c r="F769" s="35" t="str">
        <f>VLOOKUP(E769,'[1]CM Liga'!$A:$D,4,FALSE)</f>
        <v>Zagreb</v>
      </c>
      <c r="G769" s="26">
        <v>3</v>
      </c>
      <c r="H769" s="36" t="s">
        <v>13</v>
      </c>
      <c r="I769" s="37">
        <v>190</v>
      </c>
      <c r="J769" s="38">
        <v>5.6</v>
      </c>
      <c r="K769" s="39" t="s">
        <v>1621</v>
      </c>
      <c r="L769" s="40" t="s">
        <v>1617</v>
      </c>
      <c r="M769" s="26" t="s">
        <v>81</v>
      </c>
      <c r="N769" s="26">
        <v>5</v>
      </c>
      <c r="O769" s="35" t="str">
        <f t="shared" si="12"/>
        <v>NE</v>
      </c>
    </row>
    <row r="770" spans="1:15" ht="15.75" customHeight="1">
      <c r="A770" s="34">
        <v>769</v>
      </c>
      <c r="B770" s="34">
        <f>VLOOKUP(E770,'[1]CM Liga'!$A:$B,2,FALSE)</f>
        <v>106</v>
      </c>
      <c r="C770" s="35" t="str">
        <f>VLOOKUP(E770,'[1]CM Liga'!$A:$C,3,FALSE)</f>
        <v>Dugo Selo</v>
      </c>
      <c r="D770" s="26" t="s">
        <v>1622</v>
      </c>
      <c r="E770" s="35" t="s">
        <v>1632</v>
      </c>
      <c r="F770" s="35" t="str">
        <f>VLOOKUP(E770,'[1]CM Liga'!$A:$D,4,FALSE)</f>
        <v>Zagreb</v>
      </c>
      <c r="G770" s="26">
        <v>4</v>
      </c>
      <c r="H770" s="36" t="s">
        <v>13</v>
      </c>
      <c r="I770" s="37">
        <v>190</v>
      </c>
      <c r="J770" s="38">
        <v>5.7</v>
      </c>
      <c r="K770" s="39" t="s">
        <v>1623</v>
      </c>
      <c r="L770" s="40" t="s">
        <v>1617</v>
      </c>
      <c r="M770" s="26" t="s">
        <v>81</v>
      </c>
      <c r="N770" s="26">
        <v>6</v>
      </c>
      <c r="O770" s="35" t="str">
        <f t="shared" si="12"/>
        <v>NE</v>
      </c>
    </row>
    <row r="771" spans="1:15" ht="15.75" customHeight="1">
      <c r="A771" s="34">
        <v>770</v>
      </c>
      <c r="B771" s="34">
        <f>VLOOKUP(E771,'[1]CM Liga'!$A:$B,2,FALSE)</f>
        <v>106</v>
      </c>
      <c r="C771" s="35" t="str">
        <f>VLOOKUP(E771,'[1]CM Liga'!$A:$C,3,FALSE)</f>
        <v>Dugo Selo</v>
      </c>
      <c r="D771" s="26" t="s">
        <v>1624</v>
      </c>
      <c r="E771" s="35" t="s">
        <v>1632</v>
      </c>
      <c r="F771" s="35" t="str">
        <f>VLOOKUP(E771,'[1]CM Liga'!$A:$D,4,FALSE)</f>
        <v>Zagreb</v>
      </c>
      <c r="G771" s="26">
        <v>5</v>
      </c>
      <c r="H771" s="36" t="s">
        <v>13</v>
      </c>
      <c r="I771" s="37">
        <v>190</v>
      </c>
      <c r="J771" s="38">
        <v>4.9000000000000004</v>
      </c>
      <c r="K771" s="39" t="s">
        <v>1625</v>
      </c>
      <c r="L771" s="40" t="s">
        <v>1617</v>
      </c>
      <c r="M771" s="26" t="s">
        <v>81</v>
      </c>
      <c r="N771" s="26">
        <v>3</v>
      </c>
      <c r="O771" s="35" t="str">
        <f t="shared" si="12"/>
        <v>NE</v>
      </c>
    </row>
    <row r="772" spans="1:15" ht="15.75" customHeight="1">
      <c r="A772" s="34">
        <v>771</v>
      </c>
      <c r="B772" s="34">
        <f>VLOOKUP(E772,'[1]CM Liga'!$A:$B,2,FALSE)</f>
        <v>106</v>
      </c>
      <c r="C772" s="35" t="str">
        <f>VLOOKUP(E772,'[1]CM Liga'!$A:$C,3,FALSE)</f>
        <v>Dugo Selo</v>
      </c>
      <c r="D772" s="26" t="s">
        <v>1626</v>
      </c>
      <c r="E772" s="35" t="s">
        <v>1632</v>
      </c>
      <c r="F772" s="35" t="str">
        <f>VLOOKUP(E772,'[1]CM Liga'!$A:$D,4,FALSE)</f>
        <v>Zagreb</v>
      </c>
      <c r="G772" s="26">
        <v>6</v>
      </c>
      <c r="H772" s="36" t="s">
        <v>13</v>
      </c>
      <c r="I772" s="37">
        <v>180</v>
      </c>
      <c r="J772" s="38">
        <v>4.9000000000000004</v>
      </c>
      <c r="K772" s="39" t="s">
        <v>1627</v>
      </c>
      <c r="L772" s="40" t="s">
        <v>1617</v>
      </c>
      <c r="M772" s="26" t="s">
        <v>81</v>
      </c>
      <c r="N772" s="26">
        <v>7</v>
      </c>
      <c r="O772" s="35" t="str">
        <f t="shared" si="12"/>
        <v>NE</v>
      </c>
    </row>
    <row r="773" spans="1:15" ht="15.75" customHeight="1">
      <c r="A773" s="34">
        <v>772</v>
      </c>
      <c r="B773" s="34">
        <f>VLOOKUP(E773,'[1]CM Liga'!$A:$B,2,FALSE)</f>
        <v>106</v>
      </c>
      <c r="C773" s="35" t="str">
        <f>VLOOKUP(E773,'[1]CM Liga'!$A:$C,3,FALSE)</f>
        <v>Dugo Selo</v>
      </c>
      <c r="D773" s="26" t="s">
        <v>1628</v>
      </c>
      <c r="E773" s="35" t="s">
        <v>1632</v>
      </c>
      <c r="F773" s="35" t="str">
        <f>VLOOKUP(E773,'[1]CM Liga'!$A:$D,4,FALSE)</f>
        <v>Zagreb</v>
      </c>
      <c r="G773" s="26">
        <v>7</v>
      </c>
      <c r="H773" s="36" t="s">
        <v>13</v>
      </c>
      <c r="I773" s="37">
        <v>190</v>
      </c>
      <c r="J773" s="38">
        <v>5.5</v>
      </c>
      <c r="K773" s="39" t="s">
        <v>1629</v>
      </c>
      <c r="L773" s="40" t="s">
        <v>1617</v>
      </c>
      <c r="M773" s="26" t="s">
        <v>81</v>
      </c>
      <c r="N773" s="26">
        <v>4</v>
      </c>
      <c r="O773" s="35" t="str">
        <f t="shared" si="12"/>
        <v>NE</v>
      </c>
    </row>
    <row r="774" spans="1:15" ht="15.75" customHeight="1">
      <c r="A774" s="34">
        <v>773</v>
      </c>
      <c r="B774" s="34">
        <f>VLOOKUP(E774,'[1]CM Liga'!$A:$B,2,FALSE)</f>
        <v>106</v>
      </c>
      <c r="C774" s="35" t="str">
        <f>VLOOKUP(E774,'[1]CM Liga'!$A:$C,3,FALSE)</f>
        <v>Dugo Selo</v>
      </c>
      <c r="D774" s="26" t="s">
        <v>1630</v>
      </c>
      <c r="E774" s="35" t="s">
        <v>1632</v>
      </c>
      <c r="F774" s="35" t="str">
        <f>VLOOKUP(E774,'[1]CM Liga'!$A:$D,4,FALSE)</f>
        <v>Zagreb</v>
      </c>
      <c r="G774" s="26">
        <v>8</v>
      </c>
      <c r="H774" s="36" t="s">
        <v>36</v>
      </c>
      <c r="I774" s="37">
        <v>330</v>
      </c>
      <c r="J774" s="38">
        <v>6.4</v>
      </c>
      <c r="K774" s="39" t="s">
        <v>1631</v>
      </c>
      <c r="L774" s="40" t="s">
        <v>1617</v>
      </c>
      <c r="M774" s="26" t="s">
        <v>81</v>
      </c>
      <c r="N774" s="26">
        <v>1</v>
      </c>
      <c r="O774" s="35" t="str">
        <f t="shared" si="12"/>
        <v>NE</v>
      </c>
    </row>
    <row r="775" spans="1:15" ht="15.75" customHeight="1">
      <c r="A775" s="34">
        <v>774</v>
      </c>
      <c r="B775" s="34">
        <f>VLOOKUP(E775,'[1]CM Liga'!$A:$B,2,FALSE)</f>
        <v>251</v>
      </c>
      <c r="C775" s="35" t="str">
        <f>VLOOKUP(E775,'[1]CM Liga'!$A:$C,3,FALSE)</f>
        <v>Bjelovar</v>
      </c>
      <c r="D775" s="26" t="s">
        <v>1633</v>
      </c>
      <c r="E775" s="35" t="s">
        <v>1646</v>
      </c>
      <c r="F775" s="35" t="str">
        <f>VLOOKUP(E775,'[1]CM Liga'!$A:$D,4,FALSE)</f>
        <v>Bjelovar</v>
      </c>
      <c r="G775" s="26">
        <v>1</v>
      </c>
      <c r="H775" s="36" t="s">
        <v>13</v>
      </c>
      <c r="I775" s="37">
        <v>140</v>
      </c>
      <c r="J775" s="38">
        <v>5.3</v>
      </c>
      <c r="K775" s="39" t="s">
        <v>1634</v>
      </c>
      <c r="L775" s="40" t="s">
        <v>1635</v>
      </c>
      <c r="M775" s="26" t="s">
        <v>81</v>
      </c>
      <c r="N775" s="26"/>
      <c r="O775" s="35" t="str">
        <f t="shared" si="12"/>
        <v>DA</v>
      </c>
    </row>
    <row r="776" spans="1:15" ht="15.75" customHeight="1">
      <c r="A776" s="34">
        <v>775</v>
      </c>
      <c r="B776" s="34">
        <f>VLOOKUP(E776,'[1]CM Liga'!$A:$B,2,FALSE)</f>
        <v>251</v>
      </c>
      <c r="C776" s="35" t="str">
        <f>VLOOKUP(E776,'[1]CM Liga'!$A:$C,3,FALSE)</f>
        <v>Bjelovar</v>
      </c>
      <c r="D776" s="26" t="s">
        <v>1636</v>
      </c>
      <c r="E776" s="35" t="s">
        <v>1646</v>
      </c>
      <c r="F776" s="35" t="str">
        <f>VLOOKUP(E776,'[1]CM Liga'!$A:$D,4,FALSE)</f>
        <v>Bjelovar</v>
      </c>
      <c r="G776" s="26">
        <v>2</v>
      </c>
      <c r="H776" s="36" t="s">
        <v>13</v>
      </c>
      <c r="I776" s="37">
        <v>80</v>
      </c>
      <c r="J776" s="38">
        <v>2.9</v>
      </c>
      <c r="K776" s="39" t="s">
        <v>1637</v>
      </c>
      <c r="L776" s="40" t="s">
        <v>1635</v>
      </c>
      <c r="M776" s="26" t="s">
        <v>81</v>
      </c>
      <c r="N776" s="26"/>
      <c r="O776" s="35" t="str">
        <f t="shared" si="12"/>
        <v>DA</v>
      </c>
    </row>
    <row r="777" spans="1:15" ht="15.75" customHeight="1">
      <c r="A777" s="34">
        <v>776</v>
      </c>
      <c r="B777" s="34">
        <f>VLOOKUP(E777,'[1]CM Liga'!$A:$B,2,FALSE)</f>
        <v>251</v>
      </c>
      <c r="C777" s="35" t="str">
        <f>VLOOKUP(E777,'[1]CM Liga'!$A:$C,3,FALSE)</f>
        <v>Bjelovar</v>
      </c>
      <c r="D777" s="26" t="s">
        <v>1638</v>
      </c>
      <c r="E777" s="35" t="s">
        <v>1646</v>
      </c>
      <c r="F777" s="35" t="str">
        <f>VLOOKUP(E777,'[1]CM Liga'!$A:$D,4,FALSE)</f>
        <v>Bjelovar</v>
      </c>
      <c r="G777" s="26">
        <v>3</v>
      </c>
      <c r="H777" s="36" t="s">
        <v>13</v>
      </c>
      <c r="I777" s="37">
        <v>80</v>
      </c>
      <c r="J777" s="38">
        <v>2.8</v>
      </c>
      <c r="K777" s="39" t="s">
        <v>1639</v>
      </c>
      <c r="L777" s="40" t="s">
        <v>1635</v>
      </c>
      <c r="M777" s="26" t="s">
        <v>81</v>
      </c>
      <c r="N777" s="26"/>
      <c r="O777" s="35" t="str">
        <f t="shared" si="12"/>
        <v>DA</v>
      </c>
    </row>
    <row r="778" spans="1:15" ht="15.75" customHeight="1">
      <c r="A778" s="34">
        <v>777</v>
      </c>
      <c r="B778" s="34">
        <f>VLOOKUP(E778,'[1]CM Liga'!$A:$B,2,FALSE)</f>
        <v>251</v>
      </c>
      <c r="C778" s="35" t="str">
        <f>VLOOKUP(E778,'[1]CM Liga'!$A:$C,3,FALSE)</f>
        <v>Bjelovar</v>
      </c>
      <c r="D778" s="26" t="s">
        <v>1640</v>
      </c>
      <c r="E778" s="35" t="s">
        <v>1646</v>
      </c>
      <c r="F778" s="35" t="str">
        <f>VLOOKUP(E778,'[1]CM Liga'!$A:$D,4,FALSE)</f>
        <v>Bjelovar</v>
      </c>
      <c r="G778" s="26">
        <v>4</v>
      </c>
      <c r="H778" s="36" t="s">
        <v>13</v>
      </c>
      <c r="I778" s="37">
        <v>160</v>
      </c>
      <c r="J778" s="38">
        <v>9.5</v>
      </c>
      <c r="K778" s="39" t="s">
        <v>1641</v>
      </c>
      <c r="L778" s="40" t="s">
        <v>1635</v>
      </c>
      <c r="M778" s="26" t="s">
        <v>81</v>
      </c>
      <c r="N778" s="26"/>
      <c r="O778" s="35" t="str">
        <f t="shared" si="12"/>
        <v>DA</v>
      </c>
    </row>
    <row r="779" spans="1:15" ht="15.75" customHeight="1">
      <c r="A779" s="34">
        <v>778</v>
      </c>
      <c r="B779" s="34">
        <f>VLOOKUP(E779,'[1]CM Liga'!$A:$B,2,FALSE)</f>
        <v>251</v>
      </c>
      <c r="C779" s="35" t="str">
        <f>VLOOKUP(E779,'[1]CM Liga'!$A:$C,3,FALSE)</f>
        <v>Bjelovar</v>
      </c>
      <c r="D779" s="26" t="s">
        <v>1642</v>
      </c>
      <c r="E779" s="35" t="s">
        <v>1646</v>
      </c>
      <c r="F779" s="35" t="str">
        <f>VLOOKUP(E779,'[1]CM Liga'!$A:$D,4,FALSE)</f>
        <v>Bjelovar</v>
      </c>
      <c r="G779" s="26">
        <v>5</v>
      </c>
      <c r="H779" s="36" t="s">
        <v>13</v>
      </c>
      <c r="I779" s="37">
        <v>100</v>
      </c>
      <c r="J779" s="38">
        <v>4.8</v>
      </c>
      <c r="K779" s="39" t="s">
        <v>1643</v>
      </c>
      <c r="L779" s="40" t="s">
        <v>1635</v>
      </c>
      <c r="M779" s="26" t="s">
        <v>81</v>
      </c>
      <c r="N779" s="26"/>
      <c r="O779" s="35" t="str">
        <f t="shared" si="12"/>
        <v>DA</v>
      </c>
    </row>
    <row r="780" spans="1:15" ht="15.75" customHeight="1">
      <c r="A780" s="34">
        <v>779</v>
      </c>
      <c r="B780" s="34">
        <f>VLOOKUP(E780,'[1]CM Liga'!$A:$B,2,FALSE)</f>
        <v>251</v>
      </c>
      <c r="C780" s="35" t="str">
        <f>VLOOKUP(E780,'[1]CM Liga'!$A:$C,3,FALSE)</f>
        <v>Bjelovar</v>
      </c>
      <c r="D780" s="26" t="s">
        <v>1644</v>
      </c>
      <c r="E780" s="35" t="s">
        <v>1646</v>
      </c>
      <c r="F780" s="35" t="str">
        <f>VLOOKUP(E780,'[1]CM Liga'!$A:$D,4,FALSE)</f>
        <v>Bjelovar</v>
      </c>
      <c r="G780" s="26">
        <v>6</v>
      </c>
      <c r="H780" s="36" t="s">
        <v>13</v>
      </c>
      <c r="I780" s="37">
        <v>100</v>
      </c>
      <c r="J780" s="38">
        <v>3.9</v>
      </c>
      <c r="K780" s="39" t="s">
        <v>1645</v>
      </c>
      <c r="L780" s="40" t="s">
        <v>1635</v>
      </c>
      <c r="M780" s="26" t="s">
        <v>81</v>
      </c>
      <c r="N780" s="26"/>
      <c r="O780" s="35" t="str">
        <f t="shared" si="12"/>
        <v>DA</v>
      </c>
    </row>
    <row r="781" spans="1:15" ht="15.75" customHeight="1">
      <c r="A781" s="34">
        <v>780</v>
      </c>
      <c r="B781" s="34">
        <f>VLOOKUP(E781,'[1]CM Liga'!$A:$B,2,FALSE)</f>
        <v>359</v>
      </c>
      <c r="C781" s="35" t="str">
        <f>VLOOKUP(E781,'[1]CM Liga'!$A:$C,3,FALSE)</f>
        <v>Vukovar</v>
      </c>
      <c r="D781" s="26" t="s">
        <v>1647</v>
      </c>
      <c r="E781" s="35" t="s">
        <v>1656</v>
      </c>
      <c r="F781" s="35" t="str">
        <f>VLOOKUP(E781,'[1]CM Liga'!$A:$D,4,FALSE)</f>
        <v>Vukovar</v>
      </c>
      <c r="G781" s="26">
        <v>1</v>
      </c>
      <c r="H781" s="36" t="s">
        <v>36</v>
      </c>
      <c r="I781" s="37">
        <v>330</v>
      </c>
      <c r="J781" s="38">
        <v>10.4</v>
      </c>
      <c r="K781" s="39" t="s">
        <v>1648</v>
      </c>
      <c r="L781" s="40" t="s">
        <v>1649</v>
      </c>
      <c r="M781" s="26" t="s">
        <v>16</v>
      </c>
      <c r="N781" s="26"/>
      <c r="O781" s="35" t="str">
        <f t="shared" si="12"/>
        <v>DA</v>
      </c>
    </row>
    <row r="782" spans="1:15" ht="15.75" customHeight="1">
      <c r="A782" s="34">
        <v>781</v>
      </c>
      <c r="B782" s="34">
        <f>VLOOKUP(E782,'[1]CM Liga'!$A:$B,2,FALSE)</f>
        <v>359</v>
      </c>
      <c r="C782" s="35" t="str">
        <f>VLOOKUP(E782,'[1]CM Liga'!$A:$C,3,FALSE)</f>
        <v>Vukovar</v>
      </c>
      <c r="D782" s="26" t="s">
        <v>1650</v>
      </c>
      <c r="E782" s="35" t="s">
        <v>1656</v>
      </c>
      <c r="F782" s="35" t="str">
        <f>VLOOKUP(E782,'[1]CM Liga'!$A:$D,4,FALSE)</f>
        <v>Vukovar</v>
      </c>
      <c r="G782" s="26">
        <v>2</v>
      </c>
      <c r="H782" s="36" t="s">
        <v>36</v>
      </c>
      <c r="I782" s="37">
        <v>340</v>
      </c>
      <c r="J782" s="38">
        <v>4.0999999999999996</v>
      </c>
      <c r="K782" s="39" t="s">
        <v>1651</v>
      </c>
      <c r="L782" s="40" t="s">
        <v>1649</v>
      </c>
      <c r="M782" s="26" t="s">
        <v>16</v>
      </c>
      <c r="N782" s="26"/>
      <c r="O782" s="35" t="str">
        <f t="shared" si="12"/>
        <v>DA</v>
      </c>
    </row>
    <row r="783" spans="1:15" ht="15.75" customHeight="1">
      <c r="A783" s="34">
        <v>782</v>
      </c>
      <c r="B783" s="34">
        <f>VLOOKUP(E783,'[1]CM Liga'!$A:$B,2,FALSE)</f>
        <v>359</v>
      </c>
      <c r="C783" s="35" t="str">
        <f>VLOOKUP(E783,'[1]CM Liga'!$A:$C,3,FALSE)</f>
        <v>Vukovar</v>
      </c>
      <c r="D783" s="26" t="s">
        <v>1652</v>
      </c>
      <c r="E783" s="35" t="s">
        <v>1656</v>
      </c>
      <c r="F783" s="35" t="str">
        <f>VLOOKUP(E783,'[1]CM Liga'!$A:$D,4,FALSE)</f>
        <v>Vukovar</v>
      </c>
      <c r="G783" s="26">
        <v>3</v>
      </c>
      <c r="H783" s="36" t="s">
        <v>36</v>
      </c>
      <c r="I783" s="37">
        <v>340</v>
      </c>
      <c r="J783" s="38">
        <v>4.4000000000000004</v>
      </c>
      <c r="K783" s="39" t="s">
        <v>1653</v>
      </c>
      <c r="L783" s="40" t="s">
        <v>1649</v>
      </c>
      <c r="M783" s="26" t="s">
        <v>16</v>
      </c>
      <c r="N783" s="26"/>
      <c r="O783" s="35" t="str">
        <f t="shared" si="12"/>
        <v>DA</v>
      </c>
    </row>
    <row r="784" spans="1:15" ht="15.75" customHeight="1">
      <c r="A784" s="34">
        <v>783</v>
      </c>
      <c r="B784" s="34">
        <f>VLOOKUP(E784,'[1]CM Liga'!$A:$B,2,FALSE)</f>
        <v>359</v>
      </c>
      <c r="C784" s="35" t="str">
        <f>VLOOKUP(E784,'[1]CM Liga'!$A:$C,3,FALSE)</f>
        <v>Vukovar</v>
      </c>
      <c r="D784" s="26" t="s">
        <v>1654</v>
      </c>
      <c r="E784" s="35" t="s">
        <v>1656</v>
      </c>
      <c r="F784" s="35" t="str">
        <f>VLOOKUP(E784,'[1]CM Liga'!$A:$D,4,FALSE)</f>
        <v>Vukovar</v>
      </c>
      <c r="G784" s="26">
        <v>4</v>
      </c>
      <c r="H784" s="36" t="s">
        <v>36</v>
      </c>
      <c r="I784" s="37">
        <v>340</v>
      </c>
      <c r="J784" s="38">
        <v>11.4</v>
      </c>
      <c r="K784" s="39" t="s">
        <v>1655</v>
      </c>
      <c r="L784" s="40" t="s">
        <v>1649</v>
      </c>
      <c r="M784" s="26" t="s">
        <v>16</v>
      </c>
      <c r="N784" s="26"/>
      <c r="O784" s="35" t="str">
        <f t="shared" si="12"/>
        <v>DA</v>
      </c>
    </row>
    <row r="785" spans="1:15" ht="15.75">
      <c r="A785" s="34">
        <v>784</v>
      </c>
      <c r="B785" s="34">
        <f>VLOOKUP(E785,'[1]CM Liga'!$A:$B,2,FALSE)</f>
        <v>226</v>
      </c>
      <c r="C785" s="35" t="str">
        <f>VLOOKUP(E785,'[1]CM Liga'!$A:$C,3,FALSE)</f>
        <v>Valpovo</v>
      </c>
      <c r="D785" s="26" t="s">
        <v>1657</v>
      </c>
      <c r="E785" s="35" t="s">
        <v>1669</v>
      </c>
      <c r="F785" s="35" t="str">
        <f>VLOOKUP(E785,'[1]CM Liga'!$A:$D,4,FALSE)</f>
        <v>NAŠICE</v>
      </c>
      <c r="G785" s="26">
        <v>1</v>
      </c>
      <c r="H785" s="36" t="s">
        <v>36</v>
      </c>
      <c r="I785" s="37">
        <v>340</v>
      </c>
      <c r="J785" s="38">
        <v>6.6</v>
      </c>
      <c r="K785" s="39" t="s">
        <v>1658</v>
      </c>
      <c r="L785" s="40" t="s">
        <v>1659</v>
      </c>
      <c r="M785" s="26" t="s">
        <v>16</v>
      </c>
      <c r="N785" s="26" t="s">
        <v>1660</v>
      </c>
      <c r="O785" s="35" t="str">
        <f t="shared" si="12"/>
        <v>DA</v>
      </c>
    </row>
    <row r="786" spans="1:15" ht="15.75">
      <c r="A786" s="34">
        <v>785</v>
      </c>
      <c r="B786" s="34">
        <f>VLOOKUP(E786,'[1]CM Liga'!$A:$B,2,FALSE)</f>
        <v>226</v>
      </c>
      <c r="C786" s="35" t="str">
        <f>VLOOKUP(E786,'[1]CM Liga'!$A:$C,3,FALSE)</f>
        <v>Valpovo</v>
      </c>
      <c r="D786" s="26" t="s">
        <v>1661</v>
      </c>
      <c r="E786" s="35" t="s">
        <v>1669</v>
      </c>
      <c r="F786" s="35" t="str">
        <f>VLOOKUP(E786,'[1]CM Liga'!$A:$D,4,FALSE)</f>
        <v>NAŠICE</v>
      </c>
      <c r="G786" s="26">
        <v>2</v>
      </c>
      <c r="H786" s="36" t="s">
        <v>36</v>
      </c>
      <c r="I786" s="37">
        <v>340</v>
      </c>
      <c r="J786" s="38">
        <v>7.5</v>
      </c>
      <c r="K786" s="39" t="s">
        <v>1662</v>
      </c>
      <c r="L786" s="40" t="s">
        <v>1659</v>
      </c>
      <c r="M786" s="26" t="s">
        <v>16</v>
      </c>
      <c r="N786" s="26" t="s">
        <v>1660</v>
      </c>
      <c r="O786" s="35" t="str">
        <f t="shared" si="12"/>
        <v>DA</v>
      </c>
    </row>
    <row r="787" spans="1:15" ht="15.75">
      <c r="A787" s="34">
        <v>786</v>
      </c>
      <c r="B787" s="34">
        <f>VLOOKUP(E787,'[1]CM Liga'!$A:$B,2,FALSE)</f>
        <v>226</v>
      </c>
      <c r="C787" s="35" t="str">
        <f>VLOOKUP(E787,'[1]CM Liga'!$A:$C,3,FALSE)</f>
        <v>Valpovo</v>
      </c>
      <c r="D787" s="26" t="s">
        <v>1663</v>
      </c>
      <c r="E787" s="35" t="s">
        <v>1669</v>
      </c>
      <c r="F787" s="35" t="str">
        <f>VLOOKUP(E787,'[1]CM Liga'!$A:$D,4,FALSE)</f>
        <v>NAŠICE</v>
      </c>
      <c r="G787" s="26">
        <v>3</v>
      </c>
      <c r="H787" s="36" t="s">
        <v>36</v>
      </c>
      <c r="I787" s="37">
        <v>340</v>
      </c>
      <c r="J787" s="38">
        <v>7.55</v>
      </c>
      <c r="K787" s="39" t="s">
        <v>1664</v>
      </c>
      <c r="L787" s="40" t="s">
        <v>1659</v>
      </c>
      <c r="M787" s="26" t="s">
        <v>16</v>
      </c>
      <c r="N787" s="26" t="s">
        <v>1660</v>
      </c>
      <c r="O787" s="35" t="str">
        <f t="shared" si="12"/>
        <v>DA</v>
      </c>
    </row>
    <row r="788" spans="1:15" ht="15.75">
      <c r="A788" s="34">
        <v>787</v>
      </c>
      <c r="B788" s="34">
        <f>VLOOKUP(E788,'[1]CM Liga'!$A:$B,2,FALSE)</f>
        <v>226</v>
      </c>
      <c r="C788" s="35" t="str">
        <f>VLOOKUP(E788,'[1]CM Liga'!$A:$C,3,FALSE)</f>
        <v>Valpovo</v>
      </c>
      <c r="D788" s="26" t="s">
        <v>1665</v>
      </c>
      <c r="E788" s="35" t="s">
        <v>1669</v>
      </c>
      <c r="F788" s="35" t="str">
        <f>VLOOKUP(E788,'[1]CM Liga'!$A:$D,4,FALSE)</f>
        <v>NAŠICE</v>
      </c>
      <c r="G788" s="26">
        <v>4</v>
      </c>
      <c r="H788" s="36" t="s">
        <v>36</v>
      </c>
      <c r="I788" s="37">
        <v>320</v>
      </c>
      <c r="J788" s="38">
        <v>9.68</v>
      </c>
      <c r="K788" s="39" t="s">
        <v>1666</v>
      </c>
      <c r="L788" s="40" t="s">
        <v>1659</v>
      </c>
      <c r="M788" s="26" t="s">
        <v>16</v>
      </c>
      <c r="N788" s="26" t="s">
        <v>1660</v>
      </c>
      <c r="O788" s="35" t="str">
        <f t="shared" si="12"/>
        <v>DA</v>
      </c>
    </row>
    <row r="789" spans="1:15" ht="15.75">
      <c r="A789" s="34">
        <v>788</v>
      </c>
      <c r="B789" s="34">
        <f>VLOOKUP(E789,'[1]CM Liga'!$A:$B,2,FALSE)</f>
        <v>226</v>
      </c>
      <c r="C789" s="35" t="str">
        <f>VLOOKUP(E789,'[1]CM Liga'!$A:$C,3,FALSE)</f>
        <v>Valpovo</v>
      </c>
      <c r="D789" s="26" t="s">
        <v>1667</v>
      </c>
      <c r="E789" s="35" t="s">
        <v>1669</v>
      </c>
      <c r="F789" s="35" t="str">
        <f>VLOOKUP(E789,'[1]CM Liga'!$A:$D,4,FALSE)</f>
        <v>NAŠICE</v>
      </c>
      <c r="G789" s="26">
        <v>5</v>
      </c>
      <c r="H789" s="36" t="s">
        <v>36</v>
      </c>
      <c r="I789" s="37">
        <v>210</v>
      </c>
      <c r="J789" s="38">
        <v>9.76</v>
      </c>
      <c r="K789" s="39" t="s">
        <v>1668</v>
      </c>
      <c r="L789" s="40" t="s">
        <v>1659</v>
      </c>
      <c r="M789" s="26" t="s">
        <v>16</v>
      </c>
      <c r="N789" s="26" t="s">
        <v>1660</v>
      </c>
      <c r="O789" s="35" t="str">
        <f t="shared" si="12"/>
        <v>DA</v>
      </c>
    </row>
    <row r="790" spans="1:15" ht="15.75" customHeight="1">
      <c r="A790" s="34">
        <v>789</v>
      </c>
      <c r="B790" s="34">
        <f>VLOOKUP(E790,'[1]CM Liga'!$A:$B,2,FALSE)</f>
        <v>250</v>
      </c>
      <c r="C790" s="35" t="str">
        <f>VLOOKUP(E790,'[1]CM Liga'!$A:$C,3,FALSE)</f>
        <v>Sisak</v>
      </c>
      <c r="D790" s="26" t="s">
        <v>1670</v>
      </c>
      <c r="E790" s="35" t="s">
        <v>1682</v>
      </c>
      <c r="F790" s="35" t="str">
        <f>VLOOKUP(E790,'[1]CM Liga'!$A:$D,4,FALSE)</f>
        <v>Sisak</v>
      </c>
      <c r="G790" s="26">
        <v>1</v>
      </c>
      <c r="H790" s="36" t="s">
        <v>36</v>
      </c>
      <c r="I790" s="37">
        <v>340</v>
      </c>
      <c r="J790" s="38">
        <v>5.2</v>
      </c>
      <c r="K790" s="39" t="s">
        <v>1671</v>
      </c>
      <c r="L790" s="40" t="s">
        <v>1400</v>
      </c>
      <c r="M790" s="26" t="s">
        <v>16</v>
      </c>
      <c r="N790" s="26"/>
      <c r="O790" s="35" t="str">
        <f t="shared" si="12"/>
        <v>DA</v>
      </c>
    </row>
    <row r="791" spans="1:15" ht="15.75" customHeight="1">
      <c r="A791" s="34">
        <v>790</v>
      </c>
      <c r="B791" s="34">
        <f>VLOOKUP(E791,'[1]CM Liga'!$A:$B,2,FALSE)</f>
        <v>250</v>
      </c>
      <c r="C791" s="35" t="str">
        <f>VLOOKUP(E791,'[1]CM Liga'!$A:$C,3,FALSE)</f>
        <v>Sisak</v>
      </c>
      <c r="D791" s="26" t="s">
        <v>1672</v>
      </c>
      <c r="E791" s="35" t="s">
        <v>1682</v>
      </c>
      <c r="F791" s="35" t="str">
        <f>VLOOKUP(E791,'[1]CM Liga'!$A:$D,4,FALSE)</f>
        <v>Sisak</v>
      </c>
      <c r="G791" s="26">
        <v>2</v>
      </c>
      <c r="H791" s="36" t="s">
        <v>36</v>
      </c>
      <c r="I791" s="37">
        <v>340</v>
      </c>
      <c r="J791" s="38">
        <v>5.8</v>
      </c>
      <c r="K791" s="39" t="s">
        <v>1673</v>
      </c>
      <c r="L791" s="40" t="s">
        <v>1400</v>
      </c>
      <c r="M791" s="26" t="s">
        <v>16</v>
      </c>
      <c r="N791" s="26"/>
      <c r="O791" s="35" t="str">
        <f t="shared" si="12"/>
        <v>DA</v>
      </c>
    </row>
    <row r="792" spans="1:15" ht="15.75" customHeight="1">
      <c r="A792" s="34">
        <v>791</v>
      </c>
      <c r="B792" s="34">
        <f>VLOOKUP(E792,'[1]CM Liga'!$A:$B,2,FALSE)</f>
        <v>250</v>
      </c>
      <c r="C792" s="35" t="str">
        <f>VLOOKUP(E792,'[1]CM Liga'!$A:$C,3,FALSE)</f>
        <v>Sisak</v>
      </c>
      <c r="D792" s="26" t="s">
        <v>1674</v>
      </c>
      <c r="E792" s="35" t="s">
        <v>1682</v>
      </c>
      <c r="F792" s="35" t="str">
        <f>VLOOKUP(E792,'[1]CM Liga'!$A:$D,4,FALSE)</f>
        <v>Sisak</v>
      </c>
      <c r="G792" s="26">
        <v>3</v>
      </c>
      <c r="H792" s="36" t="s">
        <v>36</v>
      </c>
      <c r="I792" s="37">
        <v>340</v>
      </c>
      <c r="J792" s="38">
        <v>6.3</v>
      </c>
      <c r="K792" s="39" t="s">
        <v>1675</v>
      </c>
      <c r="L792" s="40" t="s">
        <v>1400</v>
      </c>
      <c r="M792" s="26" t="s">
        <v>16</v>
      </c>
      <c r="N792" s="26"/>
      <c r="O792" s="35" t="str">
        <f t="shared" si="12"/>
        <v>DA</v>
      </c>
    </row>
    <row r="793" spans="1:15" ht="15.75" customHeight="1">
      <c r="A793" s="34">
        <v>792</v>
      </c>
      <c r="B793" s="34">
        <f>VLOOKUP(E793,'[1]CM Liga'!$A:$B,2,FALSE)</f>
        <v>250</v>
      </c>
      <c r="C793" s="35" t="str">
        <f>VLOOKUP(E793,'[1]CM Liga'!$A:$C,3,FALSE)</f>
        <v>Sisak</v>
      </c>
      <c r="D793" s="26" t="s">
        <v>1676</v>
      </c>
      <c r="E793" s="35" t="s">
        <v>1682</v>
      </c>
      <c r="F793" s="35" t="str">
        <f>VLOOKUP(E793,'[1]CM Liga'!$A:$D,4,FALSE)</f>
        <v>Sisak</v>
      </c>
      <c r="G793" s="26">
        <v>4</v>
      </c>
      <c r="H793" s="36" t="s">
        <v>36</v>
      </c>
      <c r="I793" s="37">
        <v>340</v>
      </c>
      <c r="J793" s="38">
        <v>4.7</v>
      </c>
      <c r="K793" s="39" t="s">
        <v>1677</v>
      </c>
      <c r="L793" s="40" t="s">
        <v>1400</v>
      </c>
      <c r="M793" s="26" t="s">
        <v>16</v>
      </c>
      <c r="N793" s="26"/>
      <c r="O793" s="35" t="str">
        <f t="shared" si="12"/>
        <v>DA</v>
      </c>
    </row>
    <row r="794" spans="1:15" ht="15.75" customHeight="1">
      <c r="A794" s="34">
        <v>793</v>
      </c>
      <c r="B794" s="34">
        <f>VLOOKUP(E794,'[1]CM Liga'!$A:$B,2,FALSE)</f>
        <v>250</v>
      </c>
      <c r="C794" s="35" t="str">
        <f>VLOOKUP(E794,'[1]CM Liga'!$A:$C,3,FALSE)</f>
        <v>Sisak</v>
      </c>
      <c r="D794" s="26" t="s">
        <v>1678</v>
      </c>
      <c r="E794" s="35" t="s">
        <v>1682</v>
      </c>
      <c r="F794" s="35" t="str">
        <f>VLOOKUP(E794,'[1]CM Liga'!$A:$D,4,FALSE)</f>
        <v>Sisak</v>
      </c>
      <c r="G794" s="26">
        <v>5</v>
      </c>
      <c r="H794" s="36" t="s">
        <v>36</v>
      </c>
      <c r="I794" s="37">
        <v>340</v>
      </c>
      <c r="J794" s="38">
        <v>7.2</v>
      </c>
      <c r="K794" s="39" t="s">
        <v>1679</v>
      </c>
      <c r="L794" s="40" t="s">
        <v>1400</v>
      </c>
      <c r="M794" s="26" t="s">
        <v>16</v>
      </c>
      <c r="N794" s="26"/>
      <c r="O794" s="35" t="str">
        <f t="shared" si="12"/>
        <v>DA</v>
      </c>
    </row>
    <row r="795" spans="1:15" ht="15.75" customHeight="1">
      <c r="A795" s="34">
        <v>794</v>
      </c>
      <c r="B795" s="34">
        <f>VLOOKUP(E795,'[1]CM Liga'!$A:$B,2,FALSE)</f>
        <v>250</v>
      </c>
      <c r="C795" s="35" t="str">
        <f>VLOOKUP(E795,'[1]CM Liga'!$A:$C,3,FALSE)</f>
        <v>Sisak</v>
      </c>
      <c r="D795" s="26" t="s">
        <v>1680</v>
      </c>
      <c r="E795" s="35" t="s">
        <v>1682</v>
      </c>
      <c r="F795" s="35" t="str">
        <f>VLOOKUP(E795,'[1]CM Liga'!$A:$D,4,FALSE)</f>
        <v>Sisak</v>
      </c>
      <c r="G795" s="26">
        <v>6</v>
      </c>
      <c r="H795" s="36" t="s">
        <v>36</v>
      </c>
      <c r="I795" s="37">
        <v>340</v>
      </c>
      <c r="J795" s="38">
        <v>4.8</v>
      </c>
      <c r="K795" s="39" t="s">
        <v>1681</v>
      </c>
      <c r="L795" s="40" t="s">
        <v>1400</v>
      </c>
      <c r="M795" s="26" t="s">
        <v>16</v>
      </c>
      <c r="N795" s="26"/>
      <c r="O795" s="35" t="str">
        <f t="shared" si="12"/>
        <v>DA</v>
      </c>
    </row>
    <row r="796" spans="1:15" ht="15.75" customHeight="1">
      <c r="A796" s="34">
        <v>795</v>
      </c>
      <c r="B796" s="34">
        <f>VLOOKUP(E796,'[1]CM Liga'!$A:$B,2,FALSE)</f>
        <v>234</v>
      </c>
      <c r="C796" s="35" t="str">
        <f>VLOOKUP(E796,'[1]CM Liga'!$A:$C,3,FALSE)</f>
        <v>Karlovac</v>
      </c>
      <c r="D796" s="26" t="s">
        <v>1683</v>
      </c>
      <c r="E796" s="35" t="s">
        <v>1700</v>
      </c>
      <c r="F796" s="35" t="str">
        <f>VLOOKUP(E796,'[1]CM Liga'!$A:$D,4,FALSE)</f>
        <v>Lasinja</v>
      </c>
      <c r="G796" s="26">
        <v>1</v>
      </c>
      <c r="H796" s="36" t="s">
        <v>36</v>
      </c>
      <c r="I796" s="37">
        <v>340</v>
      </c>
      <c r="J796" s="38">
        <v>12.6</v>
      </c>
      <c r="K796" s="39" t="s">
        <v>1684</v>
      </c>
      <c r="L796" s="40" t="s">
        <v>1685</v>
      </c>
      <c r="M796" s="26" t="s">
        <v>16</v>
      </c>
      <c r="N796" s="26"/>
      <c r="O796" s="35" t="str">
        <f t="shared" si="12"/>
        <v>DA</v>
      </c>
    </row>
    <row r="797" spans="1:15" ht="15.75" customHeight="1">
      <c r="A797" s="34">
        <v>796</v>
      </c>
      <c r="B797" s="34">
        <f>VLOOKUP(E797,'[1]CM Liga'!$A:$B,2,FALSE)</f>
        <v>234</v>
      </c>
      <c r="C797" s="35" t="str">
        <f>VLOOKUP(E797,'[1]CM Liga'!$A:$C,3,FALSE)</f>
        <v>Karlovac</v>
      </c>
      <c r="D797" s="26" t="s">
        <v>1686</v>
      </c>
      <c r="E797" s="35" t="s">
        <v>1700</v>
      </c>
      <c r="F797" s="35" t="str">
        <f>VLOOKUP(E797,'[1]CM Liga'!$A:$D,4,FALSE)</f>
        <v>Lasinja</v>
      </c>
      <c r="G797" s="26">
        <v>2</v>
      </c>
      <c r="H797" s="36" t="s">
        <v>36</v>
      </c>
      <c r="I797" s="37">
        <v>340</v>
      </c>
      <c r="J797" s="38">
        <v>13</v>
      </c>
      <c r="K797" s="39" t="s">
        <v>1687</v>
      </c>
      <c r="L797" s="40" t="s">
        <v>1685</v>
      </c>
      <c r="M797" s="26" t="s">
        <v>16</v>
      </c>
      <c r="N797" s="26"/>
      <c r="O797" s="35" t="str">
        <f t="shared" si="12"/>
        <v>DA</v>
      </c>
    </row>
    <row r="798" spans="1:15" ht="15.75" customHeight="1">
      <c r="A798" s="34">
        <v>797</v>
      </c>
      <c r="B798" s="34">
        <f>VLOOKUP(E798,'[1]CM Liga'!$A:$B,2,FALSE)</f>
        <v>234</v>
      </c>
      <c r="C798" s="35" t="str">
        <f>VLOOKUP(E798,'[1]CM Liga'!$A:$C,3,FALSE)</f>
        <v>Karlovac</v>
      </c>
      <c r="D798" s="26" t="s">
        <v>1688</v>
      </c>
      <c r="E798" s="35" t="s">
        <v>1700</v>
      </c>
      <c r="F798" s="35" t="str">
        <f>VLOOKUP(E798,'[1]CM Liga'!$A:$D,4,FALSE)</f>
        <v>Lasinja</v>
      </c>
      <c r="G798" s="26">
        <v>3</v>
      </c>
      <c r="H798" s="36" t="s">
        <v>36</v>
      </c>
      <c r="I798" s="37">
        <v>340</v>
      </c>
      <c r="J798" s="38">
        <v>12.9</v>
      </c>
      <c r="K798" s="39" t="s">
        <v>1689</v>
      </c>
      <c r="L798" s="40" t="s">
        <v>1685</v>
      </c>
      <c r="M798" s="26" t="s">
        <v>16</v>
      </c>
      <c r="N798" s="26"/>
      <c r="O798" s="35" t="str">
        <f t="shared" si="12"/>
        <v>DA</v>
      </c>
    </row>
    <row r="799" spans="1:15" ht="15.75" customHeight="1">
      <c r="A799" s="34">
        <v>798</v>
      </c>
      <c r="B799" s="34">
        <f>VLOOKUP(E799,'[1]CM Liga'!$A:$B,2,FALSE)</f>
        <v>234</v>
      </c>
      <c r="C799" s="35" t="str">
        <f>VLOOKUP(E799,'[1]CM Liga'!$A:$C,3,FALSE)</f>
        <v>Karlovac</v>
      </c>
      <c r="D799" s="26" t="s">
        <v>1690</v>
      </c>
      <c r="E799" s="35" t="s">
        <v>1700</v>
      </c>
      <c r="F799" s="35" t="str">
        <f>VLOOKUP(E799,'[1]CM Liga'!$A:$D,4,FALSE)</f>
        <v>Lasinja</v>
      </c>
      <c r="G799" s="26">
        <v>4</v>
      </c>
      <c r="H799" s="36" t="s">
        <v>36</v>
      </c>
      <c r="I799" s="37">
        <v>340</v>
      </c>
      <c r="J799" s="38">
        <v>12.5</v>
      </c>
      <c r="K799" s="39" t="s">
        <v>1691</v>
      </c>
      <c r="L799" s="40" t="s">
        <v>1685</v>
      </c>
      <c r="M799" s="26" t="s">
        <v>16</v>
      </c>
      <c r="N799" s="26"/>
      <c r="O799" s="35" t="str">
        <f t="shared" si="12"/>
        <v>DA</v>
      </c>
    </row>
    <row r="800" spans="1:15" ht="15.75" customHeight="1">
      <c r="A800" s="34">
        <v>799</v>
      </c>
      <c r="B800" s="34">
        <f>VLOOKUP(E800,'[1]CM Liga'!$A:$B,2,FALSE)</f>
        <v>234</v>
      </c>
      <c r="C800" s="35" t="str">
        <f>VLOOKUP(E800,'[1]CM Liga'!$A:$C,3,FALSE)</f>
        <v>Karlovac</v>
      </c>
      <c r="D800" s="26" t="s">
        <v>1692</v>
      </c>
      <c r="E800" s="35" t="s">
        <v>1700</v>
      </c>
      <c r="F800" s="35" t="str">
        <f>VLOOKUP(E800,'[1]CM Liga'!$A:$D,4,FALSE)</f>
        <v>Lasinja</v>
      </c>
      <c r="G800" s="26">
        <v>5</v>
      </c>
      <c r="H800" s="36" t="s">
        <v>36</v>
      </c>
      <c r="I800" s="37">
        <v>340</v>
      </c>
      <c r="J800" s="38">
        <v>12.9</v>
      </c>
      <c r="K800" s="39" t="s">
        <v>1693</v>
      </c>
      <c r="L800" s="40" t="s">
        <v>1685</v>
      </c>
      <c r="M800" s="26" t="s">
        <v>16</v>
      </c>
      <c r="N800" s="26"/>
      <c r="O800" s="35" t="str">
        <f t="shared" si="12"/>
        <v>DA</v>
      </c>
    </row>
    <row r="801" spans="1:15" ht="15.75" customHeight="1">
      <c r="A801" s="34">
        <v>800</v>
      </c>
      <c r="B801" s="34">
        <f>VLOOKUP(E801,'[1]CM Liga'!$A:$B,2,FALSE)</f>
        <v>234</v>
      </c>
      <c r="C801" s="35" t="str">
        <f>VLOOKUP(E801,'[1]CM Liga'!$A:$C,3,FALSE)</f>
        <v>Karlovac</v>
      </c>
      <c r="D801" s="26" t="s">
        <v>1694</v>
      </c>
      <c r="E801" s="35" t="s">
        <v>1700</v>
      </c>
      <c r="F801" s="35" t="str">
        <f>VLOOKUP(E801,'[1]CM Liga'!$A:$D,4,FALSE)</f>
        <v>Lasinja</v>
      </c>
      <c r="G801" s="26">
        <v>6</v>
      </c>
      <c r="H801" s="36" t="s">
        <v>36</v>
      </c>
      <c r="I801" s="37">
        <v>340</v>
      </c>
      <c r="J801" s="38">
        <v>12.7</v>
      </c>
      <c r="K801" s="39" t="s">
        <v>1695</v>
      </c>
      <c r="L801" s="40" t="s">
        <v>1685</v>
      </c>
      <c r="M801" s="26" t="s">
        <v>16</v>
      </c>
      <c r="N801" s="26"/>
      <c r="O801" s="35" t="str">
        <f t="shared" si="12"/>
        <v>DA</v>
      </c>
    </row>
    <row r="802" spans="1:15" ht="15.75" customHeight="1">
      <c r="A802" s="34">
        <v>801</v>
      </c>
      <c r="B802" s="34">
        <f>VLOOKUP(E802,'[1]CM Liga'!$A:$B,2,FALSE)</f>
        <v>234</v>
      </c>
      <c r="C802" s="35" t="str">
        <f>VLOOKUP(E802,'[1]CM Liga'!$A:$C,3,FALSE)</f>
        <v>Karlovac</v>
      </c>
      <c r="D802" s="26" t="s">
        <v>1696</v>
      </c>
      <c r="E802" s="35" t="s">
        <v>1700</v>
      </c>
      <c r="F802" s="35" t="str">
        <f>VLOOKUP(E802,'[1]CM Liga'!$A:$D,4,FALSE)</f>
        <v>Lasinja</v>
      </c>
      <c r="G802" s="26">
        <v>7</v>
      </c>
      <c r="H802" s="36" t="s">
        <v>36</v>
      </c>
      <c r="I802" s="37">
        <v>340</v>
      </c>
      <c r="J802" s="38">
        <v>13</v>
      </c>
      <c r="K802" s="39" t="s">
        <v>1697</v>
      </c>
      <c r="L802" s="40" t="s">
        <v>1685</v>
      </c>
      <c r="M802" s="26" t="s">
        <v>16</v>
      </c>
      <c r="N802" s="26"/>
      <c r="O802" s="35" t="str">
        <f t="shared" si="12"/>
        <v>DA</v>
      </c>
    </row>
    <row r="803" spans="1:15" ht="15.75" customHeight="1">
      <c r="A803" s="34">
        <v>802</v>
      </c>
      <c r="B803" s="34">
        <f>VLOOKUP(E803,'[1]CM Liga'!$A:$B,2,FALSE)</f>
        <v>234</v>
      </c>
      <c r="C803" s="35" t="str">
        <f>VLOOKUP(E803,'[1]CM Liga'!$A:$C,3,FALSE)</f>
        <v>Karlovac</v>
      </c>
      <c r="D803" s="26" t="s">
        <v>1698</v>
      </c>
      <c r="E803" s="35" t="s">
        <v>1700</v>
      </c>
      <c r="F803" s="35" t="str">
        <f>VLOOKUP(E803,'[1]CM Liga'!$A:$D,4,FALSE)</f>
        <v>Lasinja</v>
      </c>
      <c r="G803" s="26">
        <v>8</v>
      </c>
      <c r="H803" s="36" t="s">
        <v>36</v>
      </c>
      <c r="I803" s="37">
        <v>340</v>
      </c>
      <c r="J803" s="38">
        <v>13</v>
      </c>
      <c r="K803" s="39" t="s">
        <v>1699</v>
      </c>
      <c r="L803" s="40" t="s">
        <v>1685</v>
      </c>
      <c r="M803" s="26" t="s">
        <v>16</v>
      </c>
      <c r="N803" s="26"/>
      <c r="O803" s="35" t="str">
        <f t="shared" si="12"/>
        <v>DA</v>
      </c>
    </row>
    <row r="804" spans="1:15" ht="15.75" customHeight="1">
      <c r="A804" s="34">
        <v>803</v>
      </c>
      <c r="B804" s="34">
        <f>VLOOKUP(E804,'[1]CM Liga'!$A:$B,2,FALSE)</f>
        <v>149</v>
      </c>
      <c r="C804" s="35" t="str">
        <f>VLOOKUP(E804,'[1]CM Liga'!$A:$C,3,FALSE)</f>
        <v>Požega</v>
      </c>
      <c r="D804" s="26" t="s">
        <v>1701</v>
      </c>
      <c r="E804" s="35" t="s">
        <v>1727</v>
      </c>
      <c r="F804" s="35" t="str">
        <f>VLOOKUP(E804,'[1]CM Liga'!$A:$D,4,FALSE)</f>
        <v>Požega</v>
      </c>
      <c r="G804" s="26">
        <v>1</v>
      </c>
      <c r="H804" s="36" t="s">
        <v>36</v>
      </c>
      <c r="I804" s="37">
        <v>340</v>
      </c>
      <c r="J804" s="38">
        <v>4.2</v>
      </c>
      <c r="K804" s="39" t="s">
        <v>1702</v>
      </c>
      <c r="L804" s="40" t="s">
        <v>1703</v>
      </c>
      <c r="M804" s="26" t="s">
        <v>16</v>
      </c>
      <c r="N804" s="26"/>
      <c r="O804" s="35" t="str">
        <f t="shared" si="12"/>
        <v>NE</v>
      </c>
    </row>
    <row r="805" spans="1:15" ht="15.75" customHeight="1">
      <c r="A805" s="34">
        <v>804</v>
      </c>
      <c r="B805" s="34">
        <f>VLOOKUP(E805,'[1]CM Liga'!$A:$B,2,FALSE)</f>
        <v>149</v>
      </c>
      <c r="C805" s="35" t="str">
        <f>VLOOKUP(E805,'[1]CM Liga'!$A:$C,3,FALSE)</f>
        <v>Požega</v>
      </c>
      <c r="D805" s="26" t="s">
        <v>1704</v>
      </c>
      <c r="E805" s="35" t="s">
        <v>1727</v>
      </c>
      <c r="F805" s="35" t="str">
        <f>VLOOKUP(E805,'[1]CM Liga'!$A:$D,4,FALSE)</f>
        <v>Požega</v>
      </c>
      <c r="G805" s="26">
        <v>2</v>
      </c>
      <c r="H805" s="36" t="s">
        <v>36</v>
      </c>
      <c r="I805" s="37">
        <v>340</v>
      </c>
      <c r="J805" s="38">
        <v>4.5</v>
      </c>
      <c r="K805" s="39" t="s">
        <v>1705</v>
      </c>
      <c r="L805" s="40" t="s">
        <v>1703</v>
      </c>
      <c r="M805" s="26" t="s">
        <v>16</v>
      </c>
      <c r="N805" s="26"/>
      <c r="O805" s="35" t="str">
        <f t="shared" si="12"/>
        <v>NE</v>
      </c>
    </row>
    <row r="806" spans="1:15" ht="15.75" customHeight="1">
      <c r="A806" s="34">
        <v>805</v>
      </c>
      <c r="B806" s="34">
        <f>VLOOKUP(E806,'[1]CM Liga'!$A:$B,2,FALSE)</f>
        <v>149</v>
      </c>
      <c r="C806" s="35" t="str">
        <f>VLOOKUP(E806,'[1]CM Liga'!$A:$C,3,FALSE)</f>
        <v>Požega</v>
      </c>
      <c r="D806" s="26" t="s">
        <v>1706</v>
      </c>
      <c r="E806" s="35" t="s">
        <v>1727</v>
      </c>
      <c r="F806" s="35" t="str">
        <f>VLOOKUP(E806,'[1]CM Liga'!$A:$D,4,FALSE)</f>
        <v>Požega</v>
      </c>
      <c r="G806" s="26">
        <v>3</v>
      </c>
      <c r="H806" s="36" t="s">
        <v>36</v>
      </c>
      <c r="I806" s="37">
        <v>340</v>
      </c>
      <c r="J806" s="38">
        <v>7.9</v>
      </c>
      <c r="K806" s="39" t="s">
        <v>1707</v>
      </c>
      <c r="L806" s="40" t="s">
        <v>1703</v>
      </c>
      <c r="M806" s="26" t="s">
        <v>16</v>
      </c>
      <c r="N806" s="26"/>
      <c r="O806" s="35" t="str">
        <f t="shared" si="12"/>
        <v>NE</v>
      </c>
    </row>
    <row r="807" spans="1:15" ht="15.75" customHeight="1">
      <c r="A807" s="34">
        <v>806</v>
      </c>
      <c r="B807" s="34">
        <f>VLOOKUP(E807,'[1]CM Liga'!$A:$B,2,FALSE)</f>
        <v>149</v>
      </c>
      <c r="C807" s="35" t="str">
        <f>VLOOKUP(E807,'[1]CM Liga'!$A:$C,3,FALSE)</f>
        <v>Požega</v>
      </c>
      <c r="D807" s="26" t="s">
        <v>1708</v>
      </c>
      <c r="E807" s="35" t="s">
        <v>1727</v>
      </c>
      <c r="F807" s="35" t="str">
        <f>VLOOKUP(E807,'[1]CM Liga'!$A:$D,4,FALSE)</f>
        <v>Požega</v>
      </c>
      <c r="G807" s="26">
        <v>4</v>
      </c>
      <c r="H807" s="36" t="s">
        <v>36</v>
      </c>
      <c r="I807" s="37">
        <v>210</v>
      </c>
      <c r="J807" s="38">
        <v>7.6</v>
      </c>
      <c r="K807" s="39" t="s">
        <v>1709</v>
      </c>
      <c r="L807" s="40" t="s">
        <v>1703</v>
      </c>
      <c r="M807" s="26" t="s">
        <v>16</v>
      </c>
      <c r="N807" s="26"/>
      <c r="O807" s="35" t="str">
        <f t="shared" si="12"/>
        <v>NE</v>
      </c>
    </row>
    <row r="808" spans="1:15" ht="15.75" customHeight="1">
      <c r="A808" s="34">
        <v>807</v>
      </c>
      <c r="B808" s="34">
        <f>VLOOKUP(E808,'[1]CM Liga'!$A:$B,2,FALSE)</f>
        <v>149</v>
      </c>
      <c r="C808" s="35" t="str">
        <f>VLOOKUP(E808,'[1]CM Liga'!$A:$C,3,FALSE)</f>
        <v>Požega</v>
      </c>
      <c r="D808" s="26" t="s">
        <v>1710</v>
      </c>
      <c r="E808" s="35" t="s">
        <v>1727</v>
      </c>
      <c r="F808" s="35" t="str">
        <f>VLOOKUP(E808,'[1]CM Liga'!$A:$D,4,FALSE)</f>
        <v>Požega</v>
      </c>
      <c r="G808" s="26">
        <v>5</v>
      </c>
      <c r="H808" s="36" t="s">
        <v>36</v>
      </c>
      <c r="I808" s="37">
        <v>190</v>
      </c>
      <c r="J808" s="38">
        <v>3.6</v>
      </c>
      <c r="K808" s="39" t="s">
        <v>1711</v>
      </c>
      <c r="L808" s="40" t="s">
        <v>1703</v>
      </c>
      <c r="M808" s="26" t="s">
        <v>16</v>
      </c>
      <c r="N808" s="26"/>
      <c r="O808" s="35" t="str">
        <f t="shared" si="12"/>
        <v>NE</v>
      </c>
    </row>
    <row r="809" spans="1:15" ht="15.75" customHeight="1">
      <c r="A809" s="34">
        <v>808</v>
      </c>
      <c r="B809" s="34">
        <f>VLOOKUP(E809,'[1]CM Liga'!$A:$B,2,FALSE)</f>
        <v>149</v>
      </c>
      <c r="C809" s="35" t="str">
        <f>VLOOKUP(E809,'[1]CM Liga'!$A:$C,3,FALSE)</f>
        <v>Požega</v>
      </c>
      <c r="D809" s="26" t="s">
        <v>1712</v>
      </c>
      <c r="E809" s="35" t="s">
        <v>1727</v>
      </c>
      <c r="F809" s="35" t="str">
        <f>VLOOKUP(E809,'[1]CM Liga'!$A:$D,4,FALSE)</f>
        <v>Požega</v>
      </c>
      <c r="G809" s="26">
        <v>6</v>
      </c>
      <c r="H809" s="36" t="s">
        <v>36</v>
      </c>
      <c r="I809" s="37">
        <v>340</v>
      </c>
      <c r="J809" s="38">
        <v>4.5</v>
      </c>
      <c r="K809" s="39" t="s">
        <v>1713</v>
      </c>
      <c r="L809" s="40" t="s">
        <v>1703</v>
      </c>
      <c r="M809" s="26" t="s">
        <v>16</v>
      </c>
      <c r="N809" s="26"/>
      <c r="O809" s="35" t="str">
        <f t="shared" si="12"/>
        <v>NE</v>
      </c>
    </row>
    <row r="810" spans="1:15" ht="15.75" customHeight="1">
      <c r="A810" s="34">
        <v>809</v>
      </c>
      <c r="B810" s="34">
        <f>VLOOKUP(E810,'[1]CM Liga'!$A:$B,2,FALSE)</f>
        <v>149</v>
      </c>
      <c r="C810" s="35" t="str">
        <f>VLOOKUP(E810,'[1]CM Liga'!$A:$C,3,FALSE)</f>
        <v>Požega</v>
      </c>
      <c r="D810" s="26" t="s">
        <v>1714</v>
      </c>
      <c r="E810" s="35" t="s">
        <v>1727</v>
      </c>
      <c r="F810" s="35" t="str">
        <f>VLOOKUP(E810,'[1]CM Liga'!$A:$D,4,FALSE)</f>
        <v>Požega</v>
      </c>
      <c r="G810" s="26">
        <v>7</v>
      </c>
      <c r="H810" s="36" t="s">
        <v>36</v>
      </c>
      <c r="I810" s="37">
        <v>120</v>
      </c>
      <c r="J810" s="38">
        <v>1.9</v>
      </c>
      <c r="K810" s="39" t="s">
        <v>1715</v>
      </c>
      <c r="L810" s="40" t="s">
        <v>1703</v>
      </c>
      <c r="M810" s="26" t="s">
        <v>16</v>
      </c>
      <c r="N810" s="26"/>
      <c r="O810" s="35" t="str">
        <f t="shared" si="12"/>
        <v>NE</v>
      </c>
    </row>
    <row r="811" spans="1:15" ht="15.75" customHeight="1">
      <c r="A811" s="34">
        <v>810</v>
      </c>
      <c r="B811" s="34">
        <f>VLOOKUP(E811,'[1]CM Liga'!$A:$B,2,FALSE)</f>
        <v>149</v>
      </c>
      <c r="C811" s="35" t="str">
        <f>VLOOKUP(E811,'[1]CM Liga'!$A:$C,3,FALSE)</f>
        <v>Požega</v>
      </c>
      <c r="D811" s="26" t="s">
        <v>1716</v>
      </c>
      <c r="E811" s="35" t="s">
        <v>1727</v>
      </c>
      <c r="F811" s="35" t="str">
        <f>VLOOKUP(E811,'[1]CM Liga'!$A:$D,4,FALSE)</f>
        <v>Požega</v>
      </c>
      <c r="G811" s="26">
        <v>1</v>
      </c>
      <c r="H811" s="36" t="s">
        <v>13</v>
      </c>
      <c r="I811" s="37">
        <v>190</v>
      </c>
      <c r="J811" s="38">
        <v>3.9</v>
      </c>
      <c r="K811" s="39" t="s">
        <v>1717</v>
      </c>
      <c r="L811" s="40" t="s">
        <v>1718</v>
      </c>
      <c r="M811" s="26" t="s">
        <v>16</v>
      </c>
      <c r="N811" s="26"/>
      <c r="O811" s="35" t="str">
        <f t="shared" si="12"/>
        <v>NE</v>
      </c>
    </row>
    <row r="812" spans="1:15" ht="15.75" customHeight="1">
      <c r="A812" s="34">
        <v>811</v>
      </c>
      <c r="B812" s="34">
        <f>VLOOKUP(E812,'[1]CM Liga'!$A:$B,2,FALSE)</f>
        <v>149</v>
      </c>
      <c r="C812" s="35" t="str">
        <f>VLOOKUP(E812,'[1]CM Liga'!$A:$C,3,FALSE)</f>
        <v>Požega</v>
      </c>
      <c r="D812" s="26" t="s">
        <v>1719</v>
      </c>
      <c r="E812" s="35" t="s">
        <v>1727</v>
      </c>
      <c r="F812" s="35" t="str">
        <f>VLOOKUP(E812,'[1]CM Liga'!$A:$D,4,FALSE)</f>
        <v>Požega</v>
      </c>
      <c r="G812" s="26">
        <v>2</v>
      </c>
      <c r="H812" s="36" t="s">
        <v>13</v>
      </c>
      <c r="I812" s="37">
        <v>190</v>
      </c>
      <c r="J812" s="38">
        <v>3.5</v>
      </c>
      <c r="K812" s="39" t="s">
        <v>1720</v>
      </c>
      <c r="L812" s="40" t="s">
        <v>1718</v>
      </c>
      <c r="M812" s="26" t="s">
        <v>16</v>
      </c>
      <c r="N812" s="26"/>
      <c r="O812" s="35" t="str">
        <f t="shared" si="12"/>
        <v>NE</v>
      </c>
    </row>
    <row r="813" spans="1:15" ht="15.75" customHeight="1">
      <c r="A813" s="34">
        <v>812</v>
      </c>
      <c r="B813" s="34">
        <f>VLOOKUP(E813,'[1]CM Liga'!$A:$B,2,FALSE)</f>
        <v>149</v>
      </c>
      <c r="C813" s="35" t="str">
        <f>VLOOKUP(E813,'[1]CM Liga'!$A:$C,3,FALSE)</f>
        <v>Požega</v>
      </c>
      <c r="D813" s="26" t="s">
        <v>1721</v>
      </c>
      <c r="E813" s="35" t="s">
        <v>1727</v>
      </c>
      <c r="F813" s="35" t="str">
        <f>VLOOKUP(E813,'[1]CM Liga'!$A:$D,4,FALSE)</f>
        <v>Požega</v>
      </c>
      <c r="G813" s="26">
        <v>3</v>
      </c>
      <c r="H813" s="36" t="s">
        <v>13</v>
      </c>
      <c r="I813" s="37">
        <v>190</v>
      </c>
      <c r="J813" s="38">
        <v>2.7</v>
      </c>
      <c r="K813" s="39" t="s">
        <v>1722</v>
      </c>
      <c r="L813" s="40" t="s">
        <v>1718</v>
      </c>
      <c r="M813" s="26" t="s">
        <v>16</v>
      </c>
      <c r="N813" s="26"/>
      <c r="O813" s="35" t="str">
        <f t="shared" si="12"/>
        <v>NE</v>
      </c>
    </row>
    <row r="814" spans="1:15" ht="15.75" customHeight="1">
      <c r="A814" s="34">
        <v>813</v>
      </c>
      <c r="B814" s="34">
        <f>VLOOKUP(E814,'[1]CM Liga'!$A:$B,2,FALSE)</f>
        <v>149</v>
      </c>
      <c r="C814" s="35" t="str">
        <f>VLOOKUP(E814,'[1]CM Liga'!$A:$C,3,FALSE)</f>
        <v>Požega</v>
      </c>
      <c r="D814" s="26" t="s">
        <v>1723</v>
      </c>
      <c r="E814" s="35" t="s">
        <v>1727</v>
      </c>
      <c r="F814" s="35" t="str">
        <f>VLOOKUP(E814,'[1]CM Liga'!$A:$D,4,FALSE)</f>
        <v>Požega</v>
      </c>
      <c r="G814" s="26">
        <v>4</v>
      </c>
      <c r="H814" s="36" t="s">
        <v>13</v>
      </c>
      <c r="I814" s="37">
        <v>130</v>
      </c>
      <c r="J814" s="38">
        <v>3.1</v>
      </c>
      <c r="K814" s="39" t="s">
        <v>1724</v>
      </c>
      <c r="L814" s="40" t="s">
        <v>1718</v>
      </c>
      <c r="M814" s="26" t="s">
        <v>16</v>
      </c>
      <c r="N814" s="26"/>
      <c r="O814" s="35" t="str">
        <f t="shared" si="12"/>
        <v>NE</v>
      </c>
    </row>
    <row r="815" spans="1:15" ht="15.75" customHeight="1">
      <c r="A815" s="34">
        <v>814</v>
      </c>
      <c r="B815" s="34">
        <f>VLOOKUP(E815,'[1]CM Liga'!$A:$B,2,FALSE)</f>
        <v>149</v>
      </c>
      <c r="C815" s="35" t="str">
        <f>VLOOKUP(E815,'[1]CM Liga'!$A:$C,3,FALSE)</f>
        <v>Požega</v>
      </c>
      <c r="D815" s="26" t="s">
        <v>1725</v>
      </c>
      <c r="E815" s="35" t="s">
        <v>1727</v>
      </c>
      <c r="F815" s="35" t="str">
        <f>VLOOKUP(E815,'[1]CM Liga'!$A:$D,4,FALSE)</f>
        <v>Požega</v>
      </c>
      <c r="G815" s="26">
        <v>5</v>
      </c>
      <c r="H815" s="36" t="s">
        <v>13</v>
      </c>
      <c r="I815" s="37">
        <v>190</v>
      </c>
      <c r="J815" s="38">
        <v>3.5</v>
      </c>
      <c r="K815" s="39" t="s">
        <v>1726</v>
      </c>
      <c r="L815" s="40" t="s">
        <v>1718</v>
      </c>
      <c r="M815" s="26" t="s">
        <v>16</v>
      </c>
      <c r="N815" s="26"/>
      <c r="O815" s="35" t="str">
        <f t="shared" si="12"/>
        <v>NE</v>
      </c>
    </row>
    <row r="816" spans="1:15" ht="15.75" customHeight="1">
      <c r="A816" s="34">
        <v>815</v>
      </c>
      <c r="B816" s="34">
        <f>VLOOKUP(E816,'[1]CM Liga'!$A:$B,2,FALSE)</f>
        <v>91</v>
      </c>
      <c r="C816" s="35" t="str">
        <f>VLOOKUP(E816,'[1]CM Liga'!$A:$C,3,FALSE)</f>
        <v>Osijek</v>
      </c>
      <c r="D816" s="26" t="s">
        <v>2747</v>
      </c>
      <c r="E816" s="35" t="s">
        <v>1732</v>
      </c>
      <c r="F816" s="35" t="str">
        <f>VLOOKUP(E816,'[1]CM Liga'!$A:$D,4,FALSE)</f>
        <v>Bilje</v>
      </c>
      <c r="G816" s="26">
        <v>1</v>
      </c>
      <c r="H816" s="36" t="s">
        <v>36</v>
      </c>
      <c r="I816" s="37">
        <v>340</v>
      </c>
      <c r="J816" s="38">
        <v>9</v>
      </c>
      <c r="K816" s="39" t="s">
        <v>1728</v>
      </c>
      <c r="L816" s="40" t="s">
        <v>2948</v>
      </c>
      <c r="M816" s="26" t="s">
        <v>16</v>
      </c>
      <c r="N816" s="26"/>
      <c r="O816" s="35" t="str">
        <f t="shared" si="12"/>
        <v>NE</v>
      </c>
    </row>
    <row r="817" spans="1:15" ht="15.75" customHeight="1">
      <c r="A817" s="34">
        <v>816</v>
      </c>
      <c r="B817" s="34">
        <f>VLOOKUP(E817,'[1]CM Liga'!$A:$B,2,FALSE)</f>
        <v>91</v>
      </c>
      <c r="C817" s="35" t="str">
        <f>VLOOKUP(E817,'[1]CM Liga'!$A:$C,3,FALSE)</f>
        <v>Osijek</v>
      </c>
      <c r="D817" s="26" t="s">
        <v>2748</v>
      </c>
      <c r="E817" s="35" t="s">
        <v>1732</v>
      </c>
      <c r="F817" s="35" t="str">
        <f>VLOOKUP(E817,'[1]CM Liga'!$A:$D,4,FALSE)</f>
        <v>Bilje</v>
      </c>
      <c r="G817" s="26">
        <v>2</v>
      </c>
      <c r="H817" s="36" t="s">
        <v>36</v>
      </c>
      <c r="I817" s="37">
        <v>340</v>
      </c>
      <c r="J817" s="38">
        <v>9</v>
      </c>
      <c r="K817" s="39" t="s">
        <v>1729</v>
      </c>
      <c r="L817" s="40" t="s">
        <v>2948</v>
      </c>
      <c r="M817" s="26" t="s">
        <v>16</v>
      </c>
      <c r="N817" s="26"/>
      <c r="O817" s="35" t="str">
        <f t="shared" si="12"/>
        <v>NE</v>
      </c>
    </row>
    <row r="818" spans="1:15" ht="15.75" customHeight="1">
      <c r="A818" s="34">
        <v>817</v>
      </c>
      <c r="B818" s="34">
        <f>VLOOKUP(E818,'[1]CM Liga'!$A:$B,2,FALSE)</f>
        <v>91</v>
      </c>
      <c r="C818" s="35" t="str">
        <f>VLOOKUP(E818,'[1]CM Liga'!$A:$C,3,FALSE)</f>
        <v>Osijek</v>
      </c>
      <c r="D818" s="26" t="s">
        <v>2749</v>
      </c>
      <c r="E818" s="35" t="s">
        <v>1732</v>
      </c>
      <c r="F818" s="35" t="str">
        <f>VLOOKUP(E818,'[1]CM Liga'!$A:$D,4,FALSE)</f>
        <v>Bilje</v>
      </c>
      <c r="G818" s="26">
        <v>3</v>
      </c>
      <c r="H818" s="36" t="s">
        <v>36</v>
      </c>
      <c r="I818" s="37">
        <v>340</v>
      </c>
      <c r="J818" s="38">
        <v>9</v>
      </c>
      <c r="K818" s="39" t="s">
        <v>1730</v>
      </c>
      <c r="L818" s="40" t="s">
        <v>2948</v>
      </c>
      <c r="M818" s="26" t="s">
        <v>16</v>
      </c>
      <c r="N818" s="26"/>
      <c r="O818" s="35" t="str">
        <f t="shared" si="12"/>
        <v>NE</v>
      </c>
    </row>
    <row r="819" spans="1:15" ht="15.75" customHeight="1">
      <c r="A819" s="34">
        <v>818</v>
      </c>
      <c r="B819" s="34">
        <f>VLOOKUP(E819,'[1]CM Liga'!$A:$B,2,FALSE)</f>
        <v>91</v>
      </c>
      <c r="C819" s="35" t="str">
        <f>VLOOKUP(E819,'[1]CM Liga'!$A:$C,3,FALSE)</f>
        <v>Osijek</v>
      </c>
      <c r="D819" s="26" t="s">
        <v>2750</v>
      </c>
      <c r="E819" s="35" t="s">
        <v>1732</v>
      </c>
      <c r="F819" s="35" t="str">
        <f>VLOOKUP(E819,'[1]CM Liga'!$A:$D,4,FALSE)</f>
        <v>Bilje</v>
      </c>
      <c r="G819" s="26">
        <v>4</v>
      </c>
      <c r="H819" s="36" t="s">
        <v>36</v>
      </c>
      <c r="I819" s="37">
        <v>340</v>
      </c>
      <c r="J819" s="38">
        <v>10</v>
      </c>
      <c r="K819" s="39" t="s">
        <v>1731</v>
      </c>
      <c r="L819" s="40" t="s">
        <v>2948</v>
      </c>
      <c r="M819" s="26" t="s">
        <v>16</v>
      </c>
      <c r="N819" s="26"/>
      <c r="O819" s="35" t="str">
        <f t="shared" si="12"/>
        <v>NE</v>
      </c>
    </row>
    <row r="820" spans="1:15" ht="15.75" customHeight="1">
      <c r="A820" s="34">
        <v>819</v>
      </c>
      <c r="B820" s="34">
        <f>VLOOKUP(E820,'[1]CM Liga'!$A:$B,2,FALSE)</f>
        <v>260</v>
      </c>
      <c r="C820" s="35" t="str">
        <f>VLOOKUP(E820,'[1]CM Liga'!$A:$C,3,FALSE)</f>
        <v>Zagorje 2</v>
      </c>
      <c r="D820" s="26" t="s">
        <v>1733</v>
      </c>
      <c r="E820" s="35" t="s">
        <v>1749</v>
      </c>
      <c r="F820" s="35" t="str">
        <f>VLOOKUP(E820,'[1]CM Liga'!$A:$D,4,FALSE)</f>
        <v>Poljanica Bistranska</v>
      </c>
      <c r="G820" s="26">
        <v>1</v>
      </c>
      <c r="H820" s="36" t="s">
        <v>13</v>
      </c>
      <c r="I820" s="37">
        <v>190</v>
      </c>
      <c r="J820" s="38">
        <v>7.7</v>
      </c>
      <c r="K820" s="39" t="s">
        <v>1734</v>
      </c>
      <c r="L820" s="40" t="s">
        <v>1735</v>
      </c>
      <c r="M820" s="26" t="s">
        <v>16</v>
      </c>
      <c r="N820" s="26"/>
      <c r="O820" s="35" t="str">
        <f t="shared" si="12"/>
        <v>DA</v>
      </c>
    </row>
    <row r="821" spans="1:15" ht="15.75" customHeight="1">
      <c r="A821" s="34">
        <v>820</v>
      </c>
      <c r="B821" s="34">
        <f>VLOOKUP(E821,'[1]CM Liga'!$A:$B,2,FALSE)</f>
        <v>260</v>
      </c>
      <c r="C821" s="35" t="str">
        <f>VLOOKUP(E821,'[1]CM Liga'!$A:$C,3,FALSE)</f>
        <v>Zagorje 2</v>
      </c>
      <c r="D821" s="26" t="s">
        <v>1736</v>
      </c>
      <c r="E821" s="35" t="s">
        <v>1749</v>
      </c>
      <c r="F821" s="35" t="str">
        <f>VLOOKUP(E821,'[1]CM Liga'!$A:$D,4,FALSE)</f>
        <v>Poljanica Bistranska</v>
      </c>
      <c r="G821" s="26">
        <v>2</v>
      </c>
      <c r="H821" s="36" t="s">
        <v>13</v>
      </c>
      <c r="I821" s="37">
        <v>190</v>
      </c>
      <c r="J821" s="38">
        <v>7.6</v>
      </c>
      <c r="K821" s="39" t="s">
        <v>1737</v>
      </c>
      <c r="L821" s="40" t="s">
        <v>1735</v>
      </c>
      <c r="M821" s="26" t="s">
        <v>16</v>
      </c>
      <c r="N821" s="26"/>
      <c r="O821" s="35" t="str">
        <f t="shared" si="12"/>
        <v>DA</v>
      </c>
    </row>
    <row r="822" spans="1:15" ht="15.75" customHeight="1">
      <c r="A822" s="34">
        <v>821</v>
      </c>
      <c r="B822" s="34">
        <f>VLOOKUP(E822,'[1]CM Liga'!$A:$B,2,FALSE)</f>
        <v>260</v>
      </c>
      <c r="C822" s="35" t="str">
        <f>VLOOKUP(E822,'[1]CM Liga'!$A:$C,3,FALSE)</f>
        <v>Zagorje 2</v>
      </c>
      <c r="D822" s="26" t="s">
        <v>1738</v>
      </c>
      <c r="E822" s="35" t="s">
        <v>1749</v>
      </c>
      <c r="F822" s="35" t="str">
        <f>VLOOKUP(E822,'[1]CM Liga'!$A:$D,4,FALSE)</f>
        <v>Poljanica Bistranska</v>
      </c>
      <c r="G822" s="26">
        <v>3</v>
      </c>
      <c r="H822" s="36" t="s">
        <v>13</v>
      </c>
      <c r="I822" s="37">
        <v>190</v>
      </c>
      <c r="J822" s="38">
        <v>6.2</v>
      </c>
      <c r="K822" s="39" t="s">
        <v>1739</v>
      </c>
      <c r="L822" s="40" t="s">
        <v>1735</v>
      </c>
      <c r="M822" s="26" t="s">
        <v>16</v>
      </c>
      <c r="N822" s="26"/>
      <c r="O822" s="35" t="str">
        <f t="shared" si="12"/>
        <v>DA</v>
      </c>
    </row>
    <row r="823" spans="1:15" ht="15.75" customHeight="1">
      <c r="A823" s="34">
        <v>822</v>
      </c>
      <c r="B823" s="34">
        <f>VLOOKUP(E823,'[1]CM Liga'!$A:$B,2,FALSE)</f>
        <v>260</v>
      </c>
      <c r="C823" s="35" t="str">
        <f>VLOOKUP(E823,'[1]CM Liga'!$A:$C,3,FALSE)</f>
        <v>Zagorje 2</v>
      </c>
      <c r="D823" s="26" t="s">
        <v>1740</v>
      </c>
      <c r="E823" s="35" t="s">
        <v>1749</v>
      </c>
      <c r="F823" s="35" t="str">
        <f>VLOOKUP(E823,'[1]CM Liga'!$A:$D,4,FALSE)</f>
        <v>Poljanica Bistranska</v>
      </c>
      <c r="G823" s="26">
        <v>4</v>
      </c>
      <c r="H823" s="36" t="s">
        <v>13</v>
      </c>
      <c r="I823" s="37">
        <v>190</v>
      </c>
      <c r="J823" s="38">
        <v>6.6</v>
      </c>
      <c r="K823" s="39" t="s">
        <v>1741</v>
      </c>
      <c r="L823" s="40" t="s">
        <v>1735</v>
      </c>
      <c r="M823" s="26" t="s">
        <v>16</v>
      </c>
      <c r="N823" s="26"/>
      <c r="O823" s="35" t="str">
        <f t="shared" si="12"/>
        <v>DA</v>
      </c>
    </row>
    <row r="824" spans="1:15" ht="15.75" customHeight="1">
      <c r="A824" s="34">
        <v>823</v>
      </c>
      <c r="B824" s="34">
        <f>VLOOKUP(E824,'[1]CM Liga'!$A:$B,2,FALSE)</f>
        <v>260</v>
      </c>
      <c r="C824" s="35" t="str">
        <f>VLOOKUP(E824,'[1]CM Liga'!$A:$C,3,FALSE)</f>
        <v>Zagorje 2</v>
      </c>
      <c r="D824" s="26" t="s">
        <v>1742</v>
      </c>
      <c r="E824" s="35" t="s">
        <v>1749</v>
      </c>
      <c r="F824" s="35" t="str">
        <f>VLOOKUP(E824,'[1]CM Liga'!$A:$D,4,FALSE)</f>
        <v>Poljanica Bistranska</v>
      </c>
      <c r="G824" s="26">
        <v>5</v>
      </c>
      <c r="H824" s="36" t="s">
        <v>36</v>
      </c>
      <c r="I824" s="37">
        <v>340</v>
      </c>
      <c r="J824" s="38">
        <v>13.2</v>
      </c>
      <c r="K824" s="39" t="s">
        <v>1743</v>
      </c>
      <c r="L824" s="40" t="s">
        <v>1744</v>
      </c>
      <c r="M824" s="26" t="s">
        <v>16</v>
      </c>
      <c r="N824" s="26"/>
      <c r="O824" s="35" t="str">
        <f t="shared" si="12"/>
        <v>DA</v>
      </c>
    </row>
    <row r="825" spans="1:15" ht="15.75" customHeight="1">
      <c r="A825" s="34">
        <v>824</v>
      </c>
      <c r="B825" s="34">
        <f>VLOOKUP(E825,'[1]CM Liga'!$A:$B,2,FALSE)</f>
        <v>260</v>
      </c>
      <c r="C825" s="35" t="str">
        <f>VLOOKUP(E825,'[1]CM Liga'!$A:$C,3,FALSE)</f>
        <v>Zagorje 2</v>
      </c>
      <c r="D825" s="26" t="s">
        <v>1745</v>
      </c>
      <c r="E825" s="35" t="s">
        <v>1749</v>
      </c>
      <c r="F825" s="35" t="str">
        <f>VLOOKUP(E825,'[1]CM Liga'!$A:$D,4,FALSE)</f>
        <v>Poljanica Bistranska</v>
      </c>
      <c r="G825" s="26">
        <v>6</v>
      </c>
      <c r="H825" s="36" t="s">
        <v>36</v>
      </c>
      <c r="I825" s="37">
        <v>340</v>
      </c>
      <c r="J825" s="38">
        <v>16.600000000000001</v>
      </c>
      <c r="K825" s="39" t="s">
        <v>1746</v>
      </c>
      <c r="L825" s="40" t="s">
        <v>1744</v>
      </c>
      <c r="M825" s="26" t="s">
        <v>16</v>
      </c>
      <c r="N825" s="26"/>
      <c r="O825" s="35" t="str">
        <f t="shared" si="12"/>
        <v>DA</v>
      </c>
    </row>
    <row r="826" spans="1:15" ht="15.75" customHeight="1">
      <c r="A826" s="34">
        <v>825</v>
      </c>
      <c r="B826" s="34">
        <f>VLOOKUP(E826,'[1]CM Liga'!$A:$B,2,FALSE)</f>
        <v>260</v>
      </c>
      <c r="C826" s="35" t="str">
        <f>VLOOKUP(E826,'[1]CM Liga'!$A:$C,3,FALSE)</f>
        <v>Zagorje 2</v>
      </c>
      <c r="D826" s="26" t="s">
        <v>1747</v>
      </c>
      <c r="E826" s="35" t="s">
        <v>1749</v>
      </c>
      <c r="F826" s="35" t="str">
        <f>VLOOKUP(E826,'[1]CM Liga'!$A:$D,4,FALSE)</f>
        <v>Poljanica Bistranska</v>
      </c>
      <c r="G826" s="26">
        <v>7</v>
      </c>
      <c r="H826" s="36" t="s">
        <v>36</v>
      </c>
      <c r="I826" s="37">
        <v>330</v>
      </c>
      <c r="J826" s="38">
        <v>6.8</v>
      </c>
      <c r="K826" s="39" t="s">
        <v>1748</v>
      </c>
      <c r="L826" s="40" t="s">
        <v>1744</v>
      </c>
      <c r="M826" s="26" t="s">
        <v>16</v>
      </c>
      <c r="N826" s="26"/>
      <c r="O826" s="35" t="str">
        <f t="shared" si="12"/>
        <v>DA</v>
      </c>
    </row>
    <row r="827" spans="1:15" ht="15.75" customHeight="1">
      <c r="A827" s="34">
        <v>826</v>
      </c>
      <c r="B827" s="34">
        <f>VLOOKUP(E827,'[1]CM Liga'!$A:$B,2,FALSE)</f>
        <v>261</v>
      </c>
      <c r="C827" s="35" t="str">
        <f>VLOOKUP(E827,'[1]CM Liga'!$A:$C,3,FALSE)</f>
        <v>Slavonski Brod</v>
      </c>
      <c r="D827" s="26" t="s">
        <v>1750</v>
      </c>
      <c r="E827" s="35" t="s">
        <v>1769</v>
      </c>
      <c r="F827" s="35" t="str">
        <f>VLOOKUP(E827,'[1]CM Liga'!$A:$D,4,FALSE)</f>
        <v>Slavonski Brod</v>
      </c>
      <c r="G827" s="26">
        <v>1</v>
      </c>
      <c r="H827" s="36" t="s">
        <v>13</v>
      </c>
      <c r="I827" s="37">
        <v>190</v>
      </c>
      <c r="J827" s="38">
        <v>2.9</v>
      </c>
      <c r="K827" s="39" t="s">
        <v>1751</v>
      </c>
      <c r="L827" s="40" t="s">
        <v>1752</v>
      </c>
      <c r="M827" s="26" t="s">
        <v>16</v>
      </c>
      <c r="N827" s="26"/>
      <c r="O827" s="35" t="str">
        <f t="shared" si="12"/>
        <v>DA</v>
      </c>
    </row>
    <row r="828" spans="1:15" ht="15.75" customHeight="1">
      <c r="A828" s="34">
        <v>827</v>
      </c>
      <c r="B828" s="34">
        <f>VLOOKUP(E828,'[1]CM Liga'!$A:$B,2,FALSE)</f>
        <v>261</v>
      </c>
      <c r="C828" s="35" t="str">
        <f>VLOOKUP(E828,'[1]CM Liga'!$A:$C,3,FALSE)</f>
        <v>Slavonski Brod</v>
      </c>
      <c r="D828" s="26" t="s">
        <v>1753</v>
      </c>
      <c r="E828" s="35" t="s">
        <v>1769</v>
      </c>
      <c r="F828" s="35" t="str">
        <f>VLOOKUP(E828,'[1]CM Liga'!$A:$D,4,FALSE)</f>
        <v>Slavonski Brod</v>
      </c>
      <c r="G828" s="26">
        <v>2</v>
      </c>
      <c r="H828" s="36" t="s">
        <v>13</v>
      </c>
      <c r="I828" s="37">
        <v>190</v>
      </c>
      <c r="J828" s="38">
        <v>3</v>
      </c>
      <c r="K828" s="39" t="s">
        <v>1754</v>
      </c>
      <c r="L828" s="40" t="s">
        <v>1752</v>
      </c>
      <c r="M828" s="26" t="s">
        <v>16</v>
      </c>
      <c r="N828" s="26"/>
      <c r="O828" s="35" t="str">
        <f t="shared" si="12"/>
        <v>DA</v>
      </c>
    </row>
    <row r="829" spans="1:15" ht="15.75" customHeight="1">
      <c r="A829" s="34">
        <v>828</v>
      </c>
      <c r="B829" s="34">
        <f>VLOOKUP(E829,'[1]CM Liga'!$A:$B,2,FALSE)</f>
        <v>261</v>
      </c>
      <c r="C829" s="35" t="str">
        <f>VLOOKUP(E829,'[1]CM Liga'!$A:$C,3,FALSE)</f>
        <v>Slavonski Brod</v>
      </c>
      <c r="D829" s="26" t="s">
        <v>1755</v>
      </c>
      <c r="E829" s="35" t="s">
        <v>1769</v>
      </c>
      <c r="F829" s="35" t="str">
        <f>VLOOKUP(E829,'[1]CM Liga'!$A:$D,4,FALSE)</f>
        <v>Slavonski Brod</v>
      </c>
      <c r="G829" s="26">
        <v>3</v>
      </c>
      <c r="H829" s="36" t="s">
        <v>13</v>
      </c>
      <c r="I829" s="37">
        <v>60</v>
      </c>
      <c r="J829" s="38">
        <v>0.8</v>
      </c>
      <c r="K829" s="39" t="s">
        <v>1756</v>
      </c>
      <c r="L829" s="40" t="s">
        <v>1752</v>
      </c>
      <c r="M829" s="26" t="s">
        <v>16</v>
      </c>
      <c r="N829" s="26"/>
      <c r="O829" s="35" t="str">
        <f t="shared" si="12"/>
        <v>DA</v>
      </c>
    </row>
    <row r="830" spans="1:15" ht="15.75" customHeight="1">
      <c r="A830" s="34">
        <v>829</v>
      </c>
      <c r="B830" s="34">
        <f>VLOOKUP(E830,'[1]CM Liga'!$A:$B,2,FALSE)</f>
        <v>261</v>
      </c>
      <c r="C830" s="35" t="str">
        <f>VLOOKUP(E830,'[1]CM Liga'!$A:$C,3,FALSE)</f>
        <v>Slavonski Brod</v>
      </c>
      <c r="D830" s="26" t="s">
        <v>1757</v>
      </c>
      <c r="E830" s="35" t="s">
        <v>1769</v>
      </c>
      <c r="F830" s="35" t="str">
        <f>VLOOKUP(E830,'[1]CM Liga'!$A:$D,4,FALSE)</f>
        <v>Slavonski Brod</v>
      </c>
      <c r="G830" s="26">
        <v>4</v>
      </c>
      <c r="H830" s="36" t="s">
        <v>13</v>
      </c>
      <c r="I830" s="37">
        <v>90</v>
      </c>
      <c r="J830" s="38">
        <v>8</v>
      </c>
      <c r="K830" s="39" t="s">
        <v>1758</v>
      </c>
      <c r="L830" s="40" t="s">
        <v>1752</v>
      </c>
      <c r="M830" s="26" t="s">
        <v>16</v>
      </c>
      <c r="N830" s="26"/>
      <c r="O830" s="35" t="str">
        <f t="shared" si="12"/>
        <v>DA</v>
      </c>
    </row>
    <row r="831" spans="1:15" ht="15.75" customHeight="1">
      <c r="A831" s="34">
        <v>830</v>
      </c>
      <c r="B831" s="34">
        <f>VLOOKUP(E831,'[1]CM Liga'!$A:$B,2,FALSE)</f>
        <v>261</v>
      </c>
      <c r="C831" s="35" t="str">
        <f>VLOOKUP(E831,'[1]CM Liga'!$A:$C,3,FALSE)</f>
        <v>Slavonski Brod</v>
      </c>
      <c r="D831" s="26" t="s">
        <v>1759</v>
      </c>
      <c r="E831" s="35" t="s">
        <v>1769</v>
      </c>
      <c r="F831" s="35" t="str">
        <f>VLOOKUP(E831,'[1]CM Liga'!$A:$D,4,FALSE)</f>
        <v>Slavonski Brod</v>
      </c>
      <c r="G831" s="26">
        <v>5</v>
      </c>
      <c r="H831" s="36" t="s">
        <v>13</v>
      </c>
      <c r="I831" s="37">
        <v>80</v>
      </c>
      <c r="J831" s="38">
        <v>1.06</v>
      </c>
      <c r="K831" s="39" t="s">
        <v>1760</v>
      </c>
      <c r="L831" s="40" t="s">
        <v>1752</v>
      </c>
      <c r="M831" s="26" t="s">
        <v>16</v>
      </c>
      <c r="N831" s="26"/>
      <c r="O831" s="35" t="str">
        <f t="shared" ref="O831:O894" si="13">IF(B831&gt;218,"DA","NE")</f>
        <v>DA</v>
      </c>
    </row>
    <row r="832" spans="1:15" ht="15.75" customHeight="1">
      <c r="A832" s="34">
        <v>831</v>
      </c>
      <c r="B832" s="34">
        <f>VLOOKUP(E832,'[1]CM Liga'!$A:$B,2,FALSE)</f>
        <v>261</v>
      </c>
      <c r="C832" s="35" t="str">
        <f>VLOOKUP(E832,'[1]CM Liga'!$A:$C,3,FALSE)</f>
        <v>Slavonski Brod</v>
      </c>
      <c r="D832" s="26" t="s">
        <v>1761</v>
      </c>
      <c r="E832" s="35" t="s">
        <v>1769</v>
      </c>
      <c r="F832" s="35" t="str">
        <f>VLOOKUP(E832,'[1]CM Liga'!$A:$D,4,FALSE)</f>
        <v>Slavonski Brod</v>
      </c>
      <c r="G832" s="26">
        <v>6</v>
      </c>
      <c r="H832" s="36" t="s">
        <v>13</v>
      </c>
      <c r="I832" s="37">
        <v>80</v>
      </c>
      <c r="J832" s="38">
        <v>8</v>
      </c>
      <c r="K832" s="39" t="s">
        <v>1762</v>
      </c>
      <c r="L832" s="40" t="s">
        <v>1752</v>
      </c>
      <c r="M832" s="26" t="s">
        <v>16</v>
      </c>
      <c r="N832" s="26"/>
      <c r="O832" s="35" t="str">
        <f t="shared" si="13"/>
        <v>DA</v>
      </c>
    </row>
    <row r="833" spans="1:15" ht="15.75" customHeight="1">
      <c r="A833" s="34">
        <v>832</v>
      </c>
      <c r="B833" s="34">
        <f>VLOOKUP(E833,'[1]CM Liga'!$A:$B,2,FALSE)</f>
        <v>261</v>
      </c>
      <c r="C833" s="35" t="str">
        <f>VLOOKUP(E833,'[1]CM Liga'!$A:$C,3,FALSE)</f>
        <v>Slavonski Brod</v>
      </c>
      <c r="D833" s="26" t="s">
        <v>1763</v>
      </c>
      <c r="E833" s="35" t="s">
        <v>1769</v>
      </c>
      <c r="F833" s="35" t="str">
        <f>VLOOKUP(E833,'[1]CM Liga'!$A:$D,4,FALSE)</f>
        <v>Slavonski Brod</v>
      </c>
      <c r="G833" s="26">
        <v>7</v>
      </c>
      <c r="H833" s="36" t="s">
        <v>13</v>
      </c>
      <c r="I833" s="37">
        <v>70</v>
      </c>
      <c r="J833" s="38">
        <v>0.9</v>
      </c>
      <c r="K833" s="39" t="s">
        <v>1764</v>
      </c>
      <c r="L833" s="40" t="s">
        <v>1752</v>
      </c>
      <c r="M833" s="26" t="s">
        <v>16</v>
      </c>
      <c r="N833" s="26"/>
      <c r="O833" s="35" t="str">
        <f t="shared" si="13"/>
        <v>DA</v>
      </c>
    </row>
    <row r="834" spans="1:15" ht="15.75" customHeight="1">
      <c r="A834" s="34">
        <v>833</v>
      </c>
      <c r="B834" s="34">
        <f>VLOOKUP(E834,'[1]CM Liga'!$A:$B,2,FALSE)</f>
        <v>261</v>
      </c>
      <c r="C834" s="35" t="str">
        <f>VLOOKUP(E834,'[1]CM Liga'!$A:$C,3,FALSE)</f>
        <v>Slavonski Brod</v>
      </c>
      <c r="D834" s="26" t="s">
        <v>1765</v>
      </c>
      <c r="E834" s="35" t="s">
        <v>1769</v>
      </c>
      <c r="F834" s="35" t="str">
        <f>VLOOKUP(E834,'[1]CM Liga'!$A:$D,4,FALSE)</f>
        <v>Slavonski Brod</v>
      </c>
      <c r="G834" s="26">
        <v>8</v>
      </c>
      <c r="H834" s="36" t="s">
        <v>13</v>
      </c>
      <c r="I834" s="37">
        <v>80</v>
      </c>
      <c r="J834" s="38">
        <v>8.5</v>
      </c>
      <c r="K834" s="39" t="s">
        <v>1766</v>
      </c>
      <c r="L834" s="40" t="s">
        <v>1752</v>
      </c>
      <c r="M834" s="26" t="s">
        <v>16</v>
      </c>
      <c r="N834" s="26"/>
      <c r="O834" s="35" t="str">
        <f t="shared" si="13"/>
        <v>DA</v>
      </c>
    </row>
    <row r="835" spans="1:15" ht="15.75" customHeight="1">
      <c r="A835" s="34">
        <v>834</v>
      </c>
      <c r="B835" s="34">
        <f>VLOOKUP(E835,'[1]CM Liga'!$A:$B,2,FALSE)</f>
        <v>261</v>
      </c>
      <c r="C835" s="35" t="str">
        <f>VLOOKUP(E835,'[1]CM Liga'!$A:$C,3,FALSE)</f>
        <v>Slavonski Brod</v>
      </c>
      <c r="D835" s="26" t="s">
        <v>1767</v>
      </c>
      <c r="E835" s="35" t="s">
        <v>1769</v>
      </c>
      <c r="F835" s="35" t="str">
        <f>VLOOKUP(E835,'[1]CM Liga'!$A:$D,4,FALSE)</f>
        <v>Slavonski Brod</v>
      </c>
      <c r="G835" s="26">
        <v>9</v>
      </c>
      <c r="H835" s="36" t="s">
        <v>13</v>
      </c>
      <c r="I835" s="37">
        <v>80</v>
      </c>
      <c r="J835" s="38">
        <v>6.9</v>
      </c>
      <c r="K835" s="39" t="s">
        <v>1768</v>
      </c>
      <c r="L835" s="40" t="s">
        <v>1752</v>
      </c>
      <c r="M835" s="26" t="s">
        <v>16</v>
      </c>
      <c r="N835" s="26"/>
      <c r="O835" s="35" t="str">
        <f t="shared" si="13"/>
        <v>DA</v>
      </c>
    </row>
    <row r="836" spans="1:15" ht="15.75" customHeight="1">
      <c r="A836" s="34">
        <v>835</v>
      </c>
      <c r="B836" s="34">
        <f>VLOOKUP(E836,'[1]CM Liga'!$A:$B,2,FALSE)</f>
        <v>235</v>
      </c>
      <c r="C836" s="35" t="str">
        <f>VLOOKUP(E836,'[1]CM Liga'!$A:$C,3,FALSE)</f>
        <v>Sisak</v>
      </c>
      <c r="D836" s="26" t="s">
        <v>1770</v>
      </c>
      <c r="E836" s="35" t="s">
        <v>1779</v>
      </c>
      <c r="F836" s="35" t="str">
        <f>VLOOKUP(E836,'[1]CM Liga'!$A:$D,4,FALSE)</f>
        <v>Sisak</v>
      </c>
      <c r="G836" s="26">
        <v>1</v>
      </c>
      <c r="H836" s="36" t="s">
        <v>36</v>
      </c>
      <c r="I836" s="37">
        <v>330</v>
      </c>
      <c r="J836" s="38">
        <v>12.7</v>
      </c>
      <c r="K836" s="39" t="s">
        <v>1771</v>
      </c>
      <c r="L836" s="40" t="s">
        <v>1772</v>
      </c>
      <c r="M836" s="26" t="s">
        <v>81</v>
      </c>
      <c r="N836" s="26"/>
      <c r="O836" s="35" t="str">
        <f t="shared" si="13"/>
        <v>DA</v>
      </c>
    </row>
    <row r="837" spans="1:15" ht="15.75" customHeight="1">
      <c r="A837" s="34">
        <v>836</v>
      </c>
      <c r="B837" s="34">
        <f>VLOOKUP(E837,'[1]CM Liga'!$A:$B,2,FALSE)</f>
        <v>235</v>
      </c>
      <c r="C837" s="35" t="str">
        <f>VLOOKUP(E837,'[1]CM Liga'!$A:$C,3,FALSE)</f>
        <v>Sisak</v>
      </c>
      <c r="D837" s="26" t="s">
        <v>1773</v>
      </c>
      <c r="E837" s="35" t="s">
        <v>1779</v>
      </c>
      <c r="F837" s="35" t="str">
        <f>VLOOKUP(E837,'[1]CM Liga'!$A:$D,4,FALSE)</f>
        <v>Sisak</v>
      </c>
      <c r="G837" s="26">
        <v>2</v>
      </c>
      <c r="H837" s="36" t="s">
        <v>36</v>
      </c>
      <c r="I837" s="37">
        <v>330</v>
      </c>
      <c r="J837" s="38">
        <v>12.6</v>
      </c>
      <c r="K837" s="39" t="s">
        <v>1774</v>
      </c>
      <c r="L837" s="40" t="s">
        <v>1772</v>
      </c>
      <c r="M837" s="26" t="s">
        <v>81</v>
      </c>
      <c r="N837" s="26"/>
      <c r="O837" s="35" t="str">
        <f t="shared" si="13"/>
        <v>DA</v>
      </c>
    </row>
    <row r="838" spans="1:15" ht="15.75" customHeight="1">
      <c r="A838" s="34">
        <v>837</v>
      </c>
      <c r="B838" s="34">
        <f>VLOOKUP(E838,'[1]CM Liga'!$A:$B,2,FALSE)</f>
        <v>235</v>
      </c>
      <c r="C838" s="35" t="str">
        <f>VLOOKUP(E838,'[1]CM Liga'!$A:$C,3,FALSE)</f>
        <v>Sisak</v>
      </c>
      <c r="D838" s="26" t="s">
        <v>1775</v>
      </c>
      <c r="E838" s="35" t="s">
        <v>1779</v>
      </c>
      <c r="F838" s="35" t="str">
        <f>VLOOKUP(E838,'[1]CM Liga'!$A:$D,4,FALSE)</f>
        <v>Sisak</v>
      </c>
      <c r="G838" s="26">
        <v>3</v>
      </c>
      <c r="H838" s="36" t="s">
        <v>36</v>
      </c>
      <c r="I838" s="37">
        <v>320</v>
      </c>
      <c r="J838" s="38">
        <v>14.1</v>
      </c>
      <c r="K838" s="39" t="s">
        <v>1776</v>
      </c>
      <c r="L838" s="40" t="s">
        <v>1772</v>
      </c>
      <c r="M838" s="26" t="s">
        <v>81</v>
      </c>
      <c r="N838" s="26"/>
      <c r="O838" s="35" t="str">
        <f t="shared" si="13"/>
        <v>DA</v>
      </c>
    </row>
    <row r="839" spans="1:15" ht="15.75" customHeight="1">
      <c r="A839" s="34">
        <v>838</v>
      </c>
      <c r="B839" s="34">
        <f>VLOOKUP(E839,'[1]CM Liga'!$A:$B,2,FALSE)</f>
        <v>235</v>
      </c>
      <c r="C839" s="35" t="str">
        <f>VLOOKUP(E839,'[1]CM Liga'!$A:$C,3,FALSE)</f>
        <v>Sisak</v>
      </c>
      <c r="D839" s="26" t="s">
        <v>1777</v>
      </c>
      <c r="E839" s="35" t="s">
        <v>1779</v>
      </c>
      <c r="F839" s="35" t="str">
        <f>VLOOKUP(E839,'[1]CM Liga'!$A:$D,4,FALSE)</f>
        <v>Sisak</v>
      </c>
      <c r="G839" s="26">
        <v>4</v>
      </c>
      <c r="H839" s="36" t="s">
        <v>36</v>
      </c>
      <c r="I839" s="37">
        <v>330</v>
      </c>
      <c r="J839" s="38">
        <v>12.61</v>
      </c>
      <c r="K839" s="39" t="s">
        <v>1778</v>
      </c>
      <c r="L839" s="40" t="s">
        <v>1772</v>
      </c>
      <c r="M839" s="26" t="s">
        <v>81</v>
      </c>
      <c r="N839" s="26"/>
      <c r="O839" s="35" t="str">
        <f t="shared" si="13"/>
        <v>DA</v>
      </c>
    </row>
    <row r="840" spans="1:15" ht="15.75" customHeight="1">
      <c r="A840" s="34">
        <v>839</v>
      </c>
      <c r="B840" s="34">
        <f>VLOOKUP(E840,'[1]CM Liga'!$A:$B,2,FALSE)</f>
        <v>264</v>
      </c>
      <c r="C840" s="35" t="str">
        <f>VLOOKUP(E840,'[1]CM Liga'!$A:$C,3,FALSE)</f>
        <v>Šibenik</v>
      </c>
      <c r="D840" s="26" t="s">
        <v>2751</v>
      </c>
      <c r="E840" s="35" t="s">
        <v>1180</v>
      </c>
      <c r="F840" s="35" t="str">
        <f>VLOOKUP(E840,'[1]CM Liga'!$A:$D,4,FALSE)</f>
        <v>Brodarica Šibenik</v>
      </c>
      <c r="G840" s="26">
        <v>1</v>
      </c>
      <c r="H840" s="36" t="s">
        <v>36</v>
      </c>
      <c r="I840" s="37">
        <v>340</v>
      </c>
      <c r="J840" s="38">
        <v>14</v>
      </c>
      <c r="K840" s="39" t="s">
        <v>1165</v>
      </c>
      <c r="L840" s="40" t="s">
        <v>2949</v>
      </c>
      <c r="M840" s="26" t="s">
        <v>16</v>
      </c>
      <c r="N840" s="26"/>
      <c r="O840" s="35" t="str">
        <f t="shared" si="13"/>
        <v>DA</v>
      </c>
    </row>
    <row r="841" spans="1:15" ht="15.75" customHeight="1">
      <c r="A841" s="34">
        <v>840</v>
      </c>
      <c r="B841" s="34">
        <f>VLOOKUP(E841,'[1]CM Liga'!$A:$B,2,FALSE)</f>
        <v>264</v>
      </c>
      <c r="C841" s="35" t="str">
        <f>VLOOKUP(E841,'[1]CM Liga'!$A:$C,3,FALSE)</f>
        <v>Šibenik</v>
      </c>
      <c r="D841" s="26" t="s">
        <v>2752</v>
      </c>
      <c r="E841" s="35" t="s">
        <v>1180</v>
      </c>
      <c r="F841" s="35" t="str">
        <f>VLOOKUP(E841,'[1]CM Liga'!$A:$D,4,FALSE)</f>
        <v>Brodarica Šibenik</v>
      </c>
      <c r="G841" s="26">
        <v>2</v>
      </c>
      <c r="H841" s="36" t="s">
        <v>36</v>
      </c>
      <c r="I841" s="37">
        <v>340</v>
      </c>
      <c r="J841" s="38">
        <v>13</v>
      </c>
      <c r="K841" s="39" t="s">
        <v>1166</v>
      </c>
      <c r="L841" s="40" t="s">
        <v>2949</v>
      </c>
      <c r="M841" s="26" t="s">
        <v>16</v>
      </c>
      <c r="N841" s="26"/>
      <c r="O841" s="35" t="str">
        <f t="shared" si="13"/>
        <v>DA</v>
      </c>
    </row>
    <row r="842" spans="1:15" ht="15.75" customHeight="1">
      <c r="A842" s="34">
        <v>841</v>
      </c>
      <c r="B842" s="34">
        <f>VLOOKUP(E842,'[1]CM Liga'!$A:$B,2,FALSE)</f>
        <v>264</v>
      </c>
      <c r="C842" s="35" t="str">
        <f>VLOOKUP(E842,'[1]CM Liga'!$A:$C,3,FALSE)</f>
        <v>Šibenik</v>
      </c>
      <c r="D842" s="26" t="s">
        <v>2753</v>
      </c>
      <c r="E842" s="35" t="s">
        <v>1180</v>
      </c>
      <c r="F842" s="35" t="str">
        <f>VLOOKUP(E842,'[1]CM Liga'!$A:$D,4,FALSE)</f>
        <v>Brodarica Šibenik</v>
      </c>
      <c r="G842" s="26">
        <v>3</v>
      </c>
      <c r="H842" s="36" t="s">
        <v>36</v>
      </c>
      <c r="I842" s="37">
        <v>330</v>
      </c>
      <c r="J842" s="38">
        <v>14</v>
      </c>
      <c r="K842" s="39" t="s">
        <v>1167</v>
      </c>
      <c r="L842" s="40" t="s">
        <v>2949</v>
      </c>
      <c r="M842" s="26" t="s">
        <v>16</v>
      </c>
      <c r="N842" s="26"/>
      <c r="O842" s="35" t="str">
        <f t="shared" si="13"/>
        <v>DA</v>
      </c>
    </row>
    <row r="843" spans="1:15" ht="15.75" customHeight="1">
      <c r="A843" s="34">
        <v>842</v>
      </c>
      <c r="B843" s="34">
        <f>VLOOKUP(E843,'[1]CM Liga'!$A:$B,2,FALSE)</f>
        <v>264</v>
      </c>
      <c r="C843" s="35" t="str">
        <f>VLOOKUP(E843,'[1]CM Liga'!$A:$C,3,FALSE)</f>
        <v>Šibenik</v>
      </c>
      <c r="D843" s="26" t="s">
        <v>2754</v>
      </c>
      <c r="E843" s="35" t="s">
        <v>1180</v>
      </c>
      <c r="F843" s="35" t="str">
        <f>VLOOKUP(E843,'[1]CM Liga'!$A:$D,4,FALSE)</f>
        <v>Brodarica Šibenik</v>
      </c>
      <c r="G843" s="26">
        <v>4</v>
      </c>
      <c r="H843" s="36" t="s">
        <v>36</v>
      </c>
      <c r="I843" s="37">
        <v>330</v>
      </c>
      <c r="J843" s="38">
        <v>14</v>
      </c>
      <c r="K843" s="39" t="s">
        <v>1168</v>
      </c>
      <c r="L843" s="40" t="s">
        <v>2949</v>
      </c>
      <c r="M843" s="26" t="s">
        <v>16</v>
      </c>
      <c r="N843" s="26"/>
      <c r="O843" s="35" t="str">
        <f t="shared" si="13"/>
        <v>DA</v>
      </c>
    </row>
    <row r="844" spans="1:15" ht="15.75" customHeight="1">
      <c r="A844" s="34">
        <v>843</v>
      </c>
      <c r="B844" s="34">
        <f>VLOOKUP(E844,'[1]CM Liga'!$A:$B,2,FALSE)</f>
        <v>264</v>
      </c>
      <c r="C844" s="35" t="str">
        <f>VLOOKUP(E844,'[1]CM Liga'!$A:$C,3,FALSE)</f>
        <v>Šibenik</v>
      </c>
      <c r="D844" s="26" t="s">
        <v>2755</v>
      </c>
      <c r="E844" s="35" t="s">
        <v>1180</v>
      </c>
      <c r="F844" s="35" t="str">
        <f>VLOOKUP(E844,'[1]CM Liga'!$A:$D,4,FALSE)</f>
        <v>Brodarica Šibenik</v>
      </c>
      <c r="G844" s="26">
        <v>5</v>
      </c>
      <c r="H844" s="36" t="s">
        <v>13</v>
      </c>
      <c r="I844" s="37">
        <v>190</v>
      </c>
      <c r="J844" s="38">
        <v>12</v>
      </c>
      <c r="K844" s="39" t="s">
        <v>1169</v>
      </c>
      <c r="L844" s="40" t="s">
        <v>2950</v>
      </c>
      <c r="M844" s="26" t="s">
        <v>16</v>
      </c>
      <c r="N844" s="26"/>
      <c r="O844" s="35" t="str">
        <f t="shared" si="13"/>
        <v>DA</v>
      </c>
    </row>
    <row r="845" spans="1:15" ht="15.75" customHeight="1">
      <c r="A845" s="34">
        <v>844</v>
      </c>
      <c r="B845" s="34">
        <f>VLOOKUP(E845,'[1]CM Liga'!$A:$B,2,FALSE)</f>
        <v>264</v>
      </c>
      <c r="C845" s="35" t="str">
        <f>VLOOKUP(E845,'[1]CM Liga'!$A:$C,3,FALSE)</f>
        <v>Šibenik</v>
      </c>
      <c r="D845" s="26" t="s">
        <v>2756</v>
      </c>
      <c r="E845" s="35" t="s">
        <v>1180</v>
      </c>
      <c r="F845" s="35" t="str">
        <f>VLOOKUP(E845,'[1]CM Liga'!$A:$D,4,FALSE)</f>
        <v>Brodarica Šibenik</v>
      </c>
      <c r="G845" s="26">
        <v>6</v>
      </c>
      <c r="H845" s="36" t="s">
        <v>13</v>
      </c>
      <c r="I845" s="37">
        <v>190</v>
      </c>
      <c r="J845" s="38">
        <v>13</v>
      </c>
      <c r="K845" s="39" t="s">
        <v>1170</v>
      </c>
      <c r="L845" s="40" t="s">
        <v>2950</v>
      </c>
      <c r="M845" s="26" t="s">
        <v>16</v>
      </c>
      <c r="N845" s="26"/>
      <c r="O845" s="35" t="str">
        <f t="shared" si="13"/>
        <v>DA</v>
      </c>
    </row>
    <row r="846" spans="1:15" ht="15.75" customHeight="1">
      <c r="A846" s="34">
        <v>845</v>
      </c>
      <c r="B846" s="34">
        <f>VLOOKUP(E846,'[1]CM Liga'!$A:$B,2,FALSE)</f>
        <v>264</v>
      </c>
      <c r="C846" s="35" t="str">
        <f>VLOOKUP(E846,'[1]CM Liga'!$A:$C,3,FALSE)</f>
        <v>Šibenik</v>
      </c>
      <c r="D846" s="26" t="s">
        <v>2757</v>
      </c>
      <c r="E846" s="35" t="s">
        <v>1180</v>
      </c>
      <c r="F846" s="35" t="str">
        <f>VLOOKUP(E846,'[1]CM Liga'!$A:$D,4,FALSE)</f>
        <v>Brodarica Šibenik</v>
      </c>
      <c r="G846" s="26">
        <v>7</v>
      </c>
      <c r="H846" s="36" t="s">
        <v>13</v>
      </c>
      <c r="I846" s="37">
        <v>140</v>
      </c>
      <c r="J846" s="38">
        <v>9</v>
      </c>
      <c r="K846" s="39" t="s">
        <v>1171</v>
      </c>
      <c r="L846" s="40" t="s">
        <v>2951</v>
      </c>
      <c r="M846" s="26" t="s">
        <v>16</v>
      </c>
      <c r="N846" s="26"/>
      <c r="O846" s="35" t="str">
        <f t="shared" si="13"/>
        <v>DA</v>
      </c>
    </row>
    <row r="847" spans="1:15" ht="15.75" customHeight="1">
      <c r="A847" s="34">
        <v>846</v>
      </c>
      <c r="B847" s="34">
        <f>VLOOKUP(E847,'[1]CM Liga'!$A:$B,2,FALSE)</f>
        <v>264</v>
      </c>
      <c r="C847" s="35" t="str">
        <f>VLOOKUP(E847,'[1]CM Liga'!$A:$C,3,FALSE)</f>
        <v>Šibenik</v>
      </c>
      <c r="D847" s="26" t="s">
        <v>2758</v>
      </c>
      <c r="E847" s="35" t="s">
        <v>1180</v>
      </c>
      <c r="F847" s="35" t="str">
        <f>VLOOKUP(E847,'[1]CM Liga'!$A:$D,4,FALSE)</f>
        <v>Brodarica Šibenik</v>
      </c>
      <c r="G847" s="26">
        <v>8</v>
      </c>
      <c r="H847" s="36" t="s">
        <v>13</v>
      </c>
      <c r="I847" s="37">
        <v>190</v>
      </c>
      <c r="J847" s="38">
        <v>11</v>
      </c>
      <c r="K847" s="39" t="s">
        <v>1172</v>
      </c>
      <c r="L847" s="40" t="s">
        <v>2951</v>
      </c>
      <c r="M847" s="26" t="s">
        <v>16</v>
      </c>
      <c r="N847" s="26"/>
      <c r="O847" s="35" t="str">
        <f t="shared" si="13"/>
        <v>DA</v>
      </c>
    </row>
    <row r="848" spans="1:15" ht="15.75" customHeight="1">
      <c r="A848" s="34">
        <v>847</v>
      </c>
      <c r="B848" s="34">
        <f>VLOOKUP(E848,'[1]CM Liga'!$A:$B,2,FALSE)</f>
        <v>264</v>
      </c>
      <c r="C848" s="35" t="str">
        <f>VLOOKUP(E848,'[1]CM Liga'!$A:$C,3,FALSE)</f>
        <v>Šibenik</v>
      </c>
      <c r="D848" s="26" t="s">
        <v>2759</v>
      </c>
      <c r="E848" s="35" t="s">
        <v>1180</v>
      </c>
      <c r="F848" s="35" t="str">
        <f>VLOOKUP(E848,'[1]CM Liga'!$A:$D,4,FALSE)</f>
        <v>Brodarica Šibenik</v>
      </c>
      <c r="G848" s="26">
        <v>9</v>
      </c>
      <c r="H848" s="36" t="s">
        <v>13</v>
      </c>
      <c r="I848" s="37">
        <v>190</v>
      </c>
      <c r="J848" s="38">
        <v>12</v>
      </c>
      <c r="K848" s="39" t="s">
        <v>1173</v>
      </c>
      <c r="L848" s="40" t="s">
        <v>2951</v>
      </c>
      <c r="M848" s="26" t="s">
        <v>16</v>
      </c>
      <c r="N848" s="26"/>
      <c r="O848" s="35" t="str">
        <f t="shared" si="13"/>
        <v>DA</v>
      </c>
    </row>
    <row r="849" spans="1:15" ht="15.75" customHeight="1">
      <c r="A849" s="34">
        <v>848</v>
      </c>
      <c r="B849" s="34">
        <f>VLOOKUP(E849,'[1]CM Liga'!$A:$B,2,FALSE)</f>
        <v>264</v>
      </c>
      <c r="C849" s="35" t="str">
        <f>VLOOKUP(E849,'[1]CM Liga'!$A:$C,3,FALSE)</f>
        <v>Šibenik</v>
      </c>
      <c r="D849" s="26" t="s">
        <v>2760</v>
      </c>
      <c r="E849" s="35" t="s">
        <v>1180</v>
      </c>
      <c r="F849" s="35" t="str">
        <f>VLOOKUP(E849,'[1]CM Liga'!$A:$D,4,FALSE)</f>
        <v>Brodarica Šibenik</v>
      </c>
      <c r="G849" s="26">
        <v>10</v>
      </c>
      <c r="H849" s="36" t="s">
        <v>13</v>
      </c>
      <c r="I849" s="37">
        <v>190</v>
      </c>
      <c r="J849" s="38">
        <v>13</v>
      </c>
      <c r="K849" s="39" t="s">
        <v>1174</v>
      </c>
      <c r="L849" s="40" t="s">
        <v>2951</v>
      </c>
      <c r="M849" s="26" t="s">
        <v>16</v>
      </c>
      <c r="N849" s="26"/>
      <c r="O849" s="35" t="str">
        <f t="shared" si="13"/>
        <v>DA</v>
      </c>
    </row>
    <row r="850" spans="1:15" ht="15.75" customHeight="1">
      <c r="A850" s="34">
        <v>849</v>
      </c>
      <c r="B850" s="34">
        <f>VLOOKUP(E850,'[1]CM Liga'!$A:$B,2,FALSE)</f>
        <v>264</v>
      </c>
      <c r="C850" s="35" t="str">
        <f>VLOOKUP(E850,'[1]CM Liga'!$A:$C,3,FALSE)</f>
        <v>Šibenik</v>
      </c>
      <c r="D850" s="26" t="s">
        <v>2761</v>
      </c>
      <c r="E850" s="35" t="s">
        <v>1180</v>
      </c>
      <c r="F850" s="35" t="str">
        <f>VLOOKUP(E850,'[1]CM Liga'!$A:$D,4,FALSE)</f>
        <v>Brodarica Šibenik</v>
      </c>
      <c r="G850" s="26">
        <v>11</v>
      </c>
      <c r="H850" s="36" t="s">
        <v>13</v>
      </c>
      <c r="I850" s="37">
        <v>160</v>
      </c>
      <c r="J850" s="38">
        <v>13</v>
      </c>
      <c r="K850" s="39" t="s">
        <v>1175</v>
      </c>
      <c r="L850" s="40" t="s">
        <v>2951</v>
      </c>
      <c r="M850" s="26" t="s">
        <v>16</v>
      </c>
      <c r="N850" s="26"/>
      <c r="O850" s="35" t="str">
        <f t="shared" si="13"/>
        <v>DA</v>
      </c>
    </row>
    <row r="851" spans="1:15" ht="15.75" customHeight="1">
      <c r="A851" s="34">
        <v>850</v>
      </c>
      <c r="B851" s="34">
        <f>VLOOKUP(E851,'[1]CM Liga'!$A:$B,2,FALSE)</f>
        <v>264</v>
      </c>
      <c r="C851" s="35" t="str">
        <f>VLOOKUP(E851,'[1]CM Liga'!$A:$C,3,FALSE)</f>
        <v>Šibenik</v>
      </c>
      <c r="D851" s="26" t="s">
        <v>2762</v>
      </c>
      <c r="E851" s="35" t="s">
        <v>1180</v>
      </c>
      <c r="F851" s="35" t="str">
        <f>VLOOKUP(E851,'[1]CM Liga'!$A:$D,4,FALSE)</f>
        <v>Brodarica Šibenik</v>
      </c>
      <c r="G851" s="26">
        <v>12</v>
      </c>
      <c r="H851" s="36" t="s">
        <v>13</v>
      </c>
      <c r="I851" s="37">
        <v>170</v>
      </c>
      <c r="J851" s="38">
        <v>10</v>
      </c>
      <c r="K851" s="39" t="s">
        <v>1176</v>
      </c>
      <c r="L851" s="40" t="s">
        <v>2950</v>
      </c>
      <c r="M851" s="26" t="s">
        <v>16</v>
      </c>
      <c r="N851" s="26"/>
      <c r="O851" s="35" t="str">
        <f t="shared" si="13"/>
        <v>DA</v>
      </c>
    </row>
    <row r="852" spans="1:15" ht="15.75" customHeight="1">
      <c r="A852" s="34">
        <v>851</v>
      </c>
      <c r="B852" s="34">
        <f>VLOOKUP(E852,'[1]CM Liga'!$A:$B,2,FALSE)</f>
        <v>264</v>
      </c>
      <c r="C852" s="35" t="str">
        <f>VLOOKUP(E852,'[1]CM Liga'!$A:$C,3,FALSE)</f>
        <v>Šibenik</v>
      </c>
      <c r="D852" s="26" t="s">
        <v>2763</v>
      </c>
      <c r="E852" s="35" t="s">
        <v>1180</v>
      </c>
      <c r="F852" s="35" t="str">
        <f>VLOOKUP(E852,'[1]CM Liga'!$A:$D,4,FALSE)</f>
        <v>Brodarica Šibenik</v>
      </c>
      <c r="G852" s="26">
        <v>13</v>
      </c>
      <c r="H852" s="36" t="s">
        <v>13</v>
      </c>
      <c r="I852" s="37">
        <v>170</v>
      </c>
      <c r="J852" s="38">
        <v>11</v>
      </c>
      <c r="K852" s="39" t="s">
        <v>1177</v>
      </c>
      <c r="L852" s="40" t="s">
        <v>2950</v>
      </c>
      <c r="M852" s="26" t="s">
        <v>16</v>
      </c>
      <c r="N852" s="26"/>
      <c r="O852" s="35" t="str">
        <f t="shared" si="13"/>
        <v>DA</v>
      </c>
    </row>
    <row r="853" spans="1:15" ht="15.75" customHeight="1">
      <c r="A853" s="34">
        <v>852</v>
      </c>
      <c r="B853" s="34">
        <f>VLOOKUP(E853,'[1]CM Liga'!$A:$B,2,FALSE)</f>
        <v>264</v>
      </c>
      <c r="C853" s="35" t="str">
        <f>VLOOKUP(E853,'[1]CM Liga'!$A:$C,3,FALSE)</f>
        <v>Šibenik</v>
      </c>
      <c r="D853" s="26" t="s">
        <v>2764</v>
      </c>
      <c r="E853" s="35" t="s">
        <v>1180</v>
      </c>
      <c r="F853" s="35" t="str">
        <f>VLOOKUP(E853,'[1]CM Liga'!$A:$D,4,FALSE)</f>
        <v>Brodarica Šibenik</v>
      </c>
      <c r="G853" s="26">
        <v>14</v>
      </c>
      <c r="H853" s="36" t="s">
        <v>13</v>
      </c>
      <c r="I853" s="37">
        <v>60</v>
      </c>
      <c r="J853" s="38">
        <v>5</v>
      </c>
      <c r="K853" s="39" t="s">
        <v>1178</v>
      </c>
      <c r="L853" s="40" t="s">
        <v>2950</v>
      </c>
      <c r="M853" s="26" t="s">
        <v>16</v>
      </c>
      <c r="N853" s="26"/>
      <c r="O853" s="35" t="str">
        <f t="shared" si="13"/>
        <v>DA</v>
      </c>
    </row>
    <row r="854" spans="1:15" ht="15.75" customHeight="1">
      <c r="A854" s="34">
        <v>853</v>
      </c>
      <c r="B854" s="34">
        <f>VLOOKUP(E854,'[1]CM Liga'!$A:$B,2,FALSE)</f>
        <v>264</v>
      </c>
      <c r="C854" s="35" t="str">
        <f>VLOOKUP(E854,'[1]CM Liga'!$A:$C,3,FALSE)</f>
        <v>Šibenik</v>
      </c>
      <c r="D854" s="26" t="s">
        <v>2765</v>
      </c>
      <c r="E854" s="35" t="s">
        <v>1180</v>
      </c>
      <c r="F854" s="35" t="str">
        <f>VLOOKUP(E854,'[1]CM Liga'!$A:$D,4,FALSE)</f>
        <v>Brodarica Šibenik</v>
      </c>
      <c r="G854" s="26">
        <v>15</v>
      </c>
      <c r="H854" s="36" t="s">
        <v>13</v>
      </c>
      <c r="I854" s="37">
        <v>100</v>
      </c>
      <c r="J854" s="38">
        <v>6</v>
      </c>
      <c r="K854" s="39" t="s">
        <v>1179</v>
      </c>
      <c r="L854" s="40" t="s">
        <v>2950</v>
      </c>
      <c r="M854" s="26" t="s">
        <v>16</v>
      </c>
      <c r="N854" s="26"/>
      <c r="O854" s="35" t="str">
        <f t="shared" si="13"/>
        <v>DA</v>
      </c>
    </row>
    <row r="855" spans="1:15" ht="15.75" customHeight="1">
      <c r="A855" s="34">
        <v>854</v>
      </c>
      <c r="B855" s="34">
        <f>VLOOKUP(E855,'[1]CM Liga'!$A:$B,2,FALSE)</f>
        <v>72</v>
      </c>
      <c r="C855" s="35" t="str">
        <f>VLOOKUP(E855,'[1]CM Liga'!$A:$C,3,FALSE)</f>
        <v>Đakovo</v>
      </c>
      <c r="D855" s="26" t="s">
        <v>1780</v>
      </c>
      <c r="E855" s="35" t="s">
        <v>1790</v>
      </c>
      <c r="F855" s="35" t="str">
        <f>VLOOKUP(E855,'[1]CM Liga'!$A:$D,4,FALSE)</f>
        <v>Budrovci</v>
      </c>
      <c r="G855" s="26">
        <v>1</v>
      </c>
      <c r="H855" s="36" t="s">
        <v>36</v>
      </c>
      <c r="I855" s="37">
        <v>340</v>
      </c>
      <c r="J855" s="38">
        <v>4</v>
      </c>
      <c r="K855" s="39" t="s">
        <v>1781</v>
      </c>
      <c r="L855" s="40" t="s">
        <v>1557</v>
      </c>
      <c r="M855" s="26" t="s">
        <v>16</v>
      </c>
      <c r="N855" s="26"/>
      <c r="O855" s="35" t="str">
        <f t="shared" si="13"/>
        <v>NE</v>
      </c>
    </row>
    <row r="856" spans="1:15" ht="15.75" customHeight="1">
      <c r="A856" s="34">
        <v>855</v>
      </c>
      <c r="B856" s="34">
        <f>VLOOKUP(E856,'[1]CM Liga'!$A:$B,2,FALSE)</f>
        <v>72</v>
      </c>
      <c r="C856" s="35" t="str">
        <f>VLOOKUP(E856,'[1]CM Liga'!$A:$C,3,FALSE)</f>
        <v>Đakovo</v>
      </c>
      <c r="D856" s="26" t="s">
        <v>1782</v>
      </c>
      <c r="E856" s="35" t="s">
        <v>1790</v>
      </c>
      <c r="F856" s="35" t="str">
        <f>VLOOKUP(E856,'[1]CM Liga'!$A:$D,4,FALSE)</f>
        <v>Budrovci</v>
      </c>
      <c r="G856" s="26">
        <v>2</v>
      </c>
      <c r="H856" s="36" t="s">
        <v>36</v>
      </c>
      <c r="I856" s="37">
        <v>340</v>
      </c>
      <c r="J856" s="38">
        <v>4</v>
      </c>
      <c r="K856" s="39" t="s">
        <v>1783</v>
      </c>
      <c r="L856" s="40" t="s">
        <v>1557</v>
      </c>
      <c r="M856" s="26" t="s">
        <v>16</v>
      </c>
      <c r="N856" s="26"/>
      <c r="O856" s="35" t="str">
        <f t="shared" si="13"/>
        <v>NE</v>
      </c>
    </row>
    <row r="857" spans="1:15" ht="15.75" customHeight="1">
      <c r="A857" s="34">
        <v>856</v>
      </c>
      <c r="B857" s="34">
        <f>VLOOKUP(E857,'[1]CM Liga'!$A:$B,2,FALSE)</f>
        <v>72</v>
      </c>
      <c r="C857" s="35" t="str">
        <f>VLOOKUP(E857,'[1]CM Liga'!$A:$C,3,FALSE)</f>
        <v>Đakovo</v>
      </c>
      <c r="D857" s="26" t="s">
        <v>1784</v>
      </c>
      <c r="E857" s="35" t="s">
        <v>1790</v>
      </c>
      <c r="F857" s="35" t="str">
        <f>VLOOKUP(E857,'[1]CM Liga'!$A:$D,4,FALSE)</f>
        <v>Budrovci</v>
      </c>
      <c r="G857" s="26">
        <v>3</v>
      </c>
      <c r="H857" s="36" t="s">
        <v>36</v>
      </c>
      <c r="I857" s="37">
        <v>340</v>
      </c>
      <c r="J857" s="38">
        <v>4</v>
      </c>
      <c r="K857" s="39" t="s">
        <v>1785</v>
      </c>
      <c r="L857" s="40" t="s">
        <v>1557</v>
      </c>
      <c r="M857" s="26" t="s">
        <v>16</v>
      </c>
      <c r="N857" s="26"/>
      <c r="O857" s="35" t="str">
        <f t="shared" si="13"/>
        <v>NE</v>
      </c>
    </row>
    <row r="858" spans="1:15" ht="15.75" customHeight="1">
      <c r="A858" s="34">
        <v>857</v>
      </c>
      <c r="B858" s="34">
        <f>VLOOKUP(E858,'[1]CM Liga'!$A:$B,2,FALSE)</f>
        <v>72</v>
      </c>
      <c r="C858" s="35" t="str">
        <f>VLOOKUP(E858,'[1]CM Liga'!$A:$C,3,FALSE)</f>
        <v>Đakovo</v>
      </c>
      <c r="D858" s="26" t="s">
        <v>1786</v>
      </c>
      <c r="E858" s="35" t="s">
        <v>1790</v>
      </c>
      <c r="F858" s="35" t="str">
        <f>VLOOKUP(E858,'[1]CM Liga'!$A:$D,4,FALSE)</f>
        <v>Budrovci</v>
      </c>
      <c r="G858" s="26">
        <v>4</v>
      </c>
      <c r="H858" s="36" t="s">
        <v>36</v>
      </c>
      <c r="I858" s="37">
        <v>340</v>
      </c>
      <c r="J858" s="38">
        <v>4</v>
      </c>
      <c r="K858" s="39" t="s">
        <v>1787</v>
      </c>
      <c r="L858" s="40" t="s">
        <v>1557</v>
      </c>
      <c r="M858" s="26" t="s">
        <v>16</v>
      </c>
      <c r="N858" s="26"/>
      <c r="O858" s="35" t="str">
        <f t="shared" si="13"/>
        <v>NE</v>
      </c>
    </row>
    <row r="859" spans="1:15" ht="15.75" customHeight="1">
      <c r="A859" s="34">
        <v>858</v>
      </c>
      <c r="B859" s="34">
        <f>VLOOKUP(E859,'[1]CM Liga'!$A:$B,2,FALSE)</f>
        <v>72</v>
      </c>
      <c r="C859" s="35" t="str">
        <f>VLOOKUP(E859,'[1]CM Liga'!$A:$C,3,FALSE)</f>
        <v>Đakovo</v>
      </c>
      <c r="D859" s="26" t="s">
        <v>1788</v>
      </c>
      <c r="E859" s="35" t="s">
        <v>1790</v>
      </c>
      <c r="F859" s="35" t="str">
        <f>VLOOKUP(E859,'[1]CM Liga'!$A:$D,4,FALSE)</f>
        <v>Budrovci</v>
      </c>
      <c r="G859" s="26">
        <v>5</v>
      </c>
      <c r="H859" s="36" t="s">
        <v>36</v>
      </c>
      <c r="I859" s="37">
        <v>340</v>
      </c>
      <c r="J859" s="38">
        <v>4</v>
      </c>
      <c r="K859" s="39" t="s">
        <v>1789</v>
      </c>
      <c r="L859" s="40" t="s">
        <v>1557</v>
      </c>
      <c r="M859" s="26" t="s">
        <v>16</v>
      </c>
      <c r="N859" s="26"/>
      <c r="O859" s="35" t="str">
        <f t="shared" si="13"/>
        <v>NE</v>
      </c>
    </row>
    <row r="860" spans="1:15" ht="15.75" customHeight="1">
      <c r="A860" s="34">
        <v>859</v>
      </c>
      <c r="B860" s="34">
        <f>VLOOKUP(E860,'[1]CM Liga'!$A:$B,2,FALSE)</f>
        <v>267</v>
      </c>
      <c r="C860" s="35" t="str">
        <f>VLOOKUP(E860,'[1]CM Liga'!$A:$C,3,FALSE)</f>
        <v>Split 2</v>
      </c>
      <c r="D860" s="26" t="s">
        <v>1791</v>
      </c>
      <c r="E860" s="35" t="s">
        <v>1808</v>
      </c>
      <c r="F860" s="35" t="str">
        <f>VLOOKUP(E860,'[1]CM Liga'!$A:$D,4,FALSE)</f>
        <v>Split</v>
      </c>
      <c r="G860" s="26">
        <v>1</v>
      </c>
      <c r="H860" s="36" t="s">
        <v>36</v>
      </c>
      <c r="I860" s="37">
        <v>240</v>
      </c>
      <c r="J860" s="38">
        <v>10</v>
      </c>
      <c r="K860" s="39" t="s">
        <v>1792</v>
      </c>
      <c r="L860" s="40" t="s">
        <v>1793</v>
      </c>
      <c r="M860" s="26" t="s">
        <v>16</v>
      </c>
      <c r="N860" s="26"/>
      <c r="O860" s="35" t="str">
        <f t="shared" si="13"/>
        <v>DA</v>
      </c>
    </row>
    <row r="861" spans="1:15" ht="15.75" customHeight="1">
      <c r="A861" s="34">
        <v>860</v>
      </c>
      <c r="B861" s="34">
        <f>VLOOKUP(E861,'[1]CM Liga'!$A:$B,2,FALSE)</f>
        <v>267</v>
      </c>
      <c r="C861" s="35" t="str">
        <f>VLOOKUP(E861,'[1]CM Liga'!$A:$C,3,FALSE)</f>
        <v>Split 2</v>
      </c>
      <c r="D861" s="26" t="s">
        <v>1794</v>
      </c>
      <c r="E861" s="35" t="s">
        <v>1808</v>
      </c>
      <c r="F861" s="35" t="str">
        <f>VLOOKUP(E861,'[1]CM Liga'!$A:$D,4,FALSE)</f>
        <v>Split</v>
      </c>
      <c r="G861" s="26">
        <v>2</v>
      </c>
      <c r="H861" s="36" t="s">
        <v>36</v>
      </c>
      <c r="I861" s="37">
        <v>170</v>
      </c>
      <c r="J861" s="38">
        <v>15</v>
      </c>
      <c r="K861" s="39" t="s">
        <v>1795</v>
      </c>
      <c r="L861" s="40" t="s">
        <v>1793</v>
      </c>
      <c r="M861" s="26" t="s">
        <v>16</v>
      </c>
      <c r="N861" s="26"/>
      <c r="O861" s="35" t="str">
        <f t="shared" si="13"/>
        <v>DA</v>
      </c>
    </row>
    <row r="862" spans="1:15" ht="15.75" customHeight="1">
      <c r="A862" s="34">
        <v>861</v>
      </c>
      <c r="B862" s="34">
        <f>VLOOKUP(E862,'[1]CM Liga'!$A:$B,2,FALSE)</f>
        <v>267</v>
      </c>
      <c r="C862" s="35" t="str">
        <f>VLOOKUP(E862,'[1]CM Liga'!$A:$C,3,FALSE)</f>
        <v>Split 2</v>
      </c>
      <c r="D862" s="26" t="s">
        <v>1796</v>
      </c>
      <c r="E862" s="35" t="s">
        <v>1808</v>
      </c>
      <c r="F862" s="35" t="str">
        <f>VLOOKUP(E862,'[1]CM Liga'!$A:$D,4,FALSE)</f>
        <v>Split</v>
      </c>
      <c r="G862" s="26">
        <v>3</v>
      </c>
      <c r="H862" s="36" t="s">
        <v>36</v>
      </c>
      <c r="I862" s="37">
        <v>260</v>
      </c>
      <c r="J862" s="38">
        <v>10</v>
      </c>
      <c r="K862" s="39" t="s">
        <v>1797</v>
      </c>
      <c r="L862" s="40" t="s">
        <v>1793</v>
      </c>
      <c r="M862" s="26" t="s">
        <v>16</v>
      </c>
      <c r="N862" s="26"/>
      <c r="O862" s="35" t="str">
        <f t="shared" si="13"/>
        <v>DA</v>
      </c>
    </row>
    <row r="863" spans="1:15" ht="15.75" customHeight="1">
      <c r="A863" s="34">
        <v>862</v>
      </c>
      <c r="B863" s="34">
        <f>VLOOKUP(E863,'[1]CM Liga'!$A:$B,2,FALSE)</f>
        <v>267</v>
      </c>
      <c r="C863" s="35" t="str">
        <f>VLOOKUP(E863,'[1]CM Liga'!$A:$C,3,FALSE)</f>
        <v>Split 2</v>
      </c>
      <c r="D863" s="26" t="s">
        <v>1798</v>
      </c>
      <c r="E863" s="35" t="s">
        <v>1808</v>
      </c>
      <c r="F863" s="35" t="str">
        <f>VLOOKUP(E863,'[1]CM Liga'!$A:$D,4,FALSE)</f>
        <v>Split</v>
      </c>
      <c r="G863" s="26">
        <v>4</v>
      </c>
      <c r="H863" s="36" t="s">
        <v>36</v>
      </c>
      <c r="I863" s="37">
        <v>260</v>
      </c>
      <c r="J863" s="38">
        <v>13</v>
      </c>
      <c r="K863" s="39" t="s">
        <v>1799</v>
      </c>
      <c r="L863" s="40" t="s">
        <v>1793</v>
      </c>
      <c r="M863" s="26" t="s">
        <v>16</v>
      </c>
      <c r="N863" s="26"/>
      <c r="O863" s="35" t="str">
        <f t="shared" si="13"/>
        <v>DA</v>
      </c>
    </row>
    <row r="864" spans="1:15" ht="15.75" customHeight="1">
      <c r="A864" s="34">
        <v>863</v>
      </c>
      <c r="B864" s="34">
        <f>VLOOKUP(E864,'[1]CM Liga'!$A:$B,2,FALSE)</f>
        <v>267</v>
      </c>
      <c r="C864" s="35" t="str">
        <f>VLOOKUP(E864,'[1]CM Liga'!$A:$C,3,FALSE)</f>
        <v>Split 2</v>
      </c>
      <c r="D864" s="26" t="s">
        <v>1800</v>
      </c>
      <c r="E864" s="35" t="s">
        <v>1808</v>
      </c>
      <c r="F864" s="35" t="str">
        <f>VLOOKUP(E864,'[1]CM Liga'!$A:$D,4,FALSE)</f>
        <v>Split</v>
      </c>
      <c r="G864" s="26">
        <v>5</v>
      </c>
      <c r="H864" s="36" t="s">
        <v>36</v>
      </c>
      <c r="I864" s="37">
        <v>170</v>
      </c>
      <c r="J864" s="38">
        <v>8</v>
      </c>
      <c r="K864" s="39" t="s">
        <v>1801</v>
      </c>
      <c r="L864" s="40" t="s">
        <v>1793</v>
      </c>
      <c r="M864" s="26" t="s">
        <v>16</v>
      </c>
      <c r="N864" s="26"/>
      <c r="O864" s="35" t="str">
        <f t="shared" si="13"/>
        <v>DA</v>
      </c>
    </row>
    <row r="865" spans="1:15" ht="15.75" customHeight="1">
      <c r="A865" s="34">
        <v>864</v>
      </c>
      <c r="B865" s="34">
        <f>VLOOKUP(E865,'[1]CM Liga'!$A:$B,2,FALSE)</f>
        <v>267</v>
      </c>
      <c r="C865" s="35" t="str">
        <f>VLOOKUP(E865,'[1]CM Liga'!$A:$C,3,FALSE)</f>
        <v>Split 2</v>
      </c>
      <c r="D865" s="26" t="s">
        <v>1802</v>
      </c>
      <c r="E865" s="35" t="s">
        <v>1808</v>
      </c>
      <c r="F865" s="35" t="str">
        <f>VLOOKUP(E865,'[1]CM Liga'!$A:$D,4,FALSE)</f>
        <v>Split</v>
      </c>
      <c r="G865" s="26">
        <v>6</v>
      </c>
      <c r="H865" s="36" t="s">
        <v>36</v>
      </c>
      <c r="I865" s="37">
        <v>60</v>
      </c>
      <c r="J865" s="38">
        <v>4</v>
      </c>
      <c r="K865" s="39" t="s">
        <v>1803</v>
      </c>
      <c r="L865" s="40" t="s">
        <v>1793</v>
      </c>
      <c r="M865" s="26" t="s">
        <v>16</v>
      </c>
      <c r="N865" s="26"/>
      <c r="O865" s="35" t="str">
        <f t="shared" si="13"/>
        <v>DA</v>
      </c>
    </row>
    <row r="866" spans="1:15" ht="15.75" customHeight="1">
      <c r="A866" s="34">
        <v>865</v>
      </c>
      <c r="B866" s="34">
        <f>VLOOKUP(E866,'[1]CM Liga'!$A:$B,2,FALSE)</f>
        <v>267</v>
      </c>
      <c r="C866" s="35" t="str">
        <f>VLOOKUP(E866,'[1]CM Liga'!$A:$C,3,FALSE)</f>
        <v>Split 2</v>
      </c>
      <c r="D866" s="26" t="s">
        <v>1804</v>
      </c>
      <c r="E866" s="35" t="s">
        <v>1808</v>
      </c>
      <c r="F866" s="35" t="str">
        <f>VLOOKUP(E866,'[1]CM Liga'!$A:$D,4,FALSE)</f>
        <v>Split</v>
      </c>
      <c r="G866" s="26">
        <v>7</v>
      </c>
      <c r="H866" s="36" t="s">
        <v>36</v>
      </c>
      <c r="I866" s="37">
        <v>260</v>
      </c>
      <c r="J866" s="38">
        <v>15</v>
      </c>
      <c r="K866" s="39" t="s">
        <v>1805</v>
      </c>
      <c r="L866" s="40" t="s">
        <v>1793</v>
      </c>
      <c r="M866" s="26" t="s">
        <v>16</v>
      </c>
      <c r="N866" s="26"/>
      <c r="O866" s="35" t="str">
        <f t="shared" si="13"/>
        <v>DA</v>
      </c>
    </row>
    <row r="867" spans="1:15" ht="15.75" customHeight="1">
      <c r="A867" s="34">
        <v>866</v>
      </c>
      <c r="B867" s="34">
        <f>VLOOKUP(E867,'[1]CM Liga'!$A:$B,2,FALSE)</f>
        <v>267</v>
      </c>
      <c r="C867" s="35" t="str">
        <f>VLOOKUP(E867,'[1]CM Liga'!$A:$C,3,FALSE)</f>
        <v>Split 2</v>
      </c>
      <c r="D867" s="26" t="s">
        <v>1806</v>
      </c>
      <c r="E867" s="35" t="s">
        <v>1808</v>
      </c>
      <c r="F867" s="35" t="str">
        <f>VLOOKUP(E867,'[1]CM Liga'!$A:$D,4,FALSE)</f>
        <v>Split</v>
      </c>
      <c r="G867" s="26">
        <v>8</v>
      </c>
      <c r="H867" s="36" t="s">
        <v>36</v>
      </c>
      <c r="I867" s="37">
        <v>260</v>
      </c>
      <c r="J867" s="38">
        <v>17</v>
      </c>
      <c r="K867" s="39" t="s">
        <v>1807</v>
      </c>
      <c r="L867" s="40" t="s">
        <v>1793</v>
      </c>
      <c r="M867" s="26" t="s">
        <v>16</v>
      </c>
      <c r="N867" s="26"/>
      <c r="O867" s="35" t="str">
        <f t="shared" si="13"/>
        <v>DA</v>
      </c>
    </row>
    <row r="868" spans="1:15" ht="15.75" customHeight="1">
      <c r="A868" s="34">
        <v>867</v>
      </c>
      <c r="B868" s="34">
        <f>VLOOKUP(E868,'[1]CM Liga'!$A:$B,2,FALSE)</f>
        <v>268</v>
      </c>
      <c r="C868" s="35" t="str">
        <f>VLOOKUP(E868,'[1]CM Liga'!$A:$C,3,FALSE)</f>
        <v>Metković</v>
      </c>
      <c r="D868" s="26" t="s">
        <v>2766</v>
      </c>
      <c r="E868" s="35" t="s">
        <v>1815</v>
      </c>
      <c r="F868" s="35" t="str">
        <f>VLOOKUP(E868,'[1]CM Liga'!$A:$D,4,FALSE)</f>
        <v>Metković</v>
      </c>
      <c r="G868" s="26">
        <v>1</v>
      </c>
      <c r="H868" s="36" t="s">
        <v>13</v>
      </c>
      <c r="I868" s="37">
        <v>190</v>
      </c>
      <c r="J868" s="38">
        <v>4.9000000000000004</v>
      </c>
      <c r="K868" s="39" t="s">
        <v>1809</v>
      </c>
      <c r="L868" s="40" t="s">
        <v>2952</v>
      </c>
      <c r="M868" s="26" t="s">
        <v>16</v>
      </c>
      <c r="N868" s="26"/>
      <c r="O868" s="35" t="str">
        <f t="shared" si="13"/>
        <v>DA</v>
      </c>
    </row>
    <row r="869" spans="1:15" ht="15.75" customHeight="1">
      <c r="A869" s="34">
        <v>868</v>
      </c>
      <c r="B869" s="34">
        <f>VLOOKUP(E869,'[1]CM Liga'!$A:$B,2,FALSE)</f>
        <v>268</v>
      </c>
      <c r="C869" s="35" t="str">
        <f>VLOOKUP(E869,'[1]CM Liga'!$A:$C,3,FALSE)</f>
        <v>Metković</v>
      </c>
      <c r="D869" s="26" t="s">
        <v>2767</v>
      </c>
      <c r="E869" s="35" t="s">
        <v>1815</v>
      </c>
      <c r="F869" s="35" t="str">
        <f>VLOOKUP(E869,'[1]CM Liga'!$A:$D,4,FALSE)</f>
        <v>Metković</v>
      </c>
      <c r="G869" s="26">
        <v>2</v>
      </c>
      <c r="H869" s="36" t="s">
        <v>13</v>
      </c>
      <c r="I869" s="37">
        <v>190</v>
      </c>
      <c r="J869" s="38">
        <v>5.7</v>
      </c>
      <c r="K869" s="39" t="s">
        <v>1810</v>
      </c>
      <c r="L869" s="40" t="s">
        <v>2952</v>
      </c>
      <c r="M869" s="26" t="s">
        <v>16</v>
      </c>
      <c r="N869" s="26"/>
      <c r="O869" s="35" t="str">
        <f t="shared" si="13"/>
        <v>DA</v>
      </c>
    </row>
    <row r="870" spans="1:15" ht="15.75" customHeight="1">
      <c r="A870" s="34">
        <v>869</v>
      </c>
      <c r="B870" s="34">
        <f>VLOOKUP(E870,'[1]CM Liga'!$A:$B,2,FALSE)</f>
        <v>268</v>
      </c>
      <c r="C870" s="35" t="str">
        <f>VLOOKUP(E870,'[1]CM Liga'!$A:$C,3,FALSE)</f>
        <v>Metković</v>
      </c>
      <c r="D870" s="26" t="s">
        <v>2768</v>
      </c>
      <c r="E870" s="35" t="s">
        <v>1815</v>
      </c>
      <c r="F870" s="35" t="str">
        <f>VLOOKUP(E870,'[1]CM Liga'!$A:$D,4,FALSE)</f>
        <v>Metković</v>
      </c>
      <c r="G870" s="26">
        <v>3</v>
      </c>
      <c r="H870" s="36" t="s">
        <v>13</v>
      </c>
      <c r="I870" s="37">
        <v>190</v>
      </c>
      <c r="J870" s="38">
        <v>2.9</v>
      </c>
      <c r="K870" s="39" t="s">
        <v>1811</v>
      </c>
      <c r="L870" s="40" t="s">
        <v>2952</v>
      </c>
      <c r="M870" s="26" t="s">
        <v>16</v>
      </c>
      <c r="N870" s="26"/>
      <c r="O870" s="35" t="str">
        <f t="shared" si="13"/>
        <v>DA</v>
      </c>
    </row>
    <row r="871" spans="1:15" ht="15.75" customHeight="1">
      <c r="A871" s="34">
        <v>870</v>
      </c>
      <c r="B871" s="34">
        <f>VLOOKUP(E871,'[1]CM Liga'!$A:$B,2,FALSE)</f>
        <v>268</v>
      </c>
      <c r="C871" s="35" t="str">
        <f>VLOOKUP(E871,'[1]CM Liga'!$A:$C,3,FALSE)</f>
        <v>Metković</v>
      </c>
      <c r="D871" s="26" t="s">
        <v>2769</v>
      </c>
      <c r="E871" s="35" t="s">
        <v>1815</v>
      </c>
      <c r="F871" s="35" t="str">
        <f>VLOOKUP(E871,'[1]CM Liga'!$A:$D,4,FALSE)</f>
        <v>Metković</v>
      </c>
      <c r="G871" s="26">
        <v>4</v>
      </c>
      <c r="H871" s="36" t="s">
        <v>36</v>
      </c>
      <c r="I871" s="37">
        <v>340</v>
      </c>
      <c r="J871" s="38">
        <v>6.6</v>
      </c>
      <c r="K871" s="39" t="s">
        <v>1812</v>
      </c>
      <c r="L871" s="40" t="s">
        <v>2952</v>
      </c>
      <c r="M871" s="26" t="s">
        <v>16</v>
      </c>
      <c r="N871" s="26"/>
      <c r="O871" s="35" t="str">
        <f t="shared" si="13"/>
        <v>DA</v>
      </c>
    </row>
    <row r="872" spans="1:15" ht="15.75" customHeight="1">
      <c r="A872" s="34">
        <v>871</v>
      </c>
      <c r="B872" s="34">
        <f>VLOOKUP(E872,'[1]CM Liga'!$A:$B,2,FALSE)</f>
        <v>268</v>
      </c>
      <c r="C872" s="35" t="str">
        <f>VLOOKUP(E872,'[1]CM Liga'!$A:$C,3,FALSE)</f>
        <v>Metković</v>
      </c>
      <c r="D872" s="26" t="s">
        <v>2770</v>
      </c>
      <c r="E872" s="35" t="s">
        <v>1815</v>
      </c>
      <c r="F872" s="35" t="str">
        <f>VLOOKUP(E872,'[1]CM Liga'!$A:$D,4,FALSE)</f>
        <v>Metković</v>
      </c>
      <c r="G872" s="26">
        <v>5</v>
      </c>
      <c r="H872" s="36" t="s">
        <v>36</v>
      </c>
      <c r="I872" s="37">
        <v>330</v>
      </c>
      <c r="J872" s="38">
        <v>5.8</v>
      </c>
      <c r="K872" s="39" t="s">
        <v>1813</v>
      </c>
      <c r="L872" s="40" t="s">
        <v>2952</v>
      </c>
      <c r="M872" s="26" t="s">
        <v>16</v>
      </c>
      <c r="N872" s="26"/>
      <c r="O872" s="35" t="str">
        <f t="shared" si="13"/>
        <v>DA</v>
      </c>
    </row>
    <row r="873" spans="1:15" ht="15.75" customHeight="1">
      <c r="A873" s="34">
        <v>872</v>
      </c>
      <c r="B873" s="34">
        <f>VLOOKUP(E873,'[1]CM Liga'!$A:$B,2,FALSE)</f>
        <v>268</v>
      </c>
      <c r="C873" s="35" t="str">
        <f>VLOOKUP(E873,'[1]CM Liga'!$A:$C,3,FALSE)</f>
        <v>Metković</v>
      </c>
      <c r="D873" s="26" t="s">
        <v>2771</v>
      </c>
      <c r="E873" s="35" t="s">
        <v>1815</v>
      </c>
      <c r="F873" s="35" t="str">
        <f>VLOOKUP(E873,'[1]CM Liga'!$A:$D,4,FALSE)</f>
        <v>Metković</v>
      </c>
      <c r="G873" s="26">
        <v>6</v>
      </c>
      <c r="H873" s="36" t="s">
        <v>36</v>
      </c>
      <c r="I873" s="37">
        <v>340</v>
      </c>
      <c r="J873" s="38">
        <v>4.5</v>
      </c>
      <c r="K873" s="39" t="s">
        <v>1814</v>
      </c>
      <c r="L873" s="40" t="s">
        <v>2952</v>
      </c>
      <c r="M873" s="26" t="s">
        <v>16</v>
      </c>
      <c r="N873" s="26"/>
      <c r="O873" s="35" t="str">
        <f t="shared" si="13"/>
        <v>DA</v>
      </c>
    </row>
    <row r="874" spans="1:15" ht="15.75" customHeight="1">
      <c r="A874" s="34">
        <v>873</v>
      </c>
      <c r="B874" s="34">
        <f>VLOOKUP(E874,'[1]CM Liga'!$A:$B,2,FALSE)</f>
        <v>272</v>
      </c>
      <c r="C874" s="35" t="str">
        <f>VLOOKUP(E874,'[1]CM Liga'!$A:$C,3,FALSE)</f>
        <v>Zagreb 4</v>
      </c>
      <c r="D874" s="26" t="s">
        <v>2772</v>
      </c>
      <c r="E874" s="35" t="s">
        <v>1833</v>
      </c>
      <c r="F874" s="35" t="str">
        <f>VLOOKUP(E874,'[1]CM Liga'!$A:$D,4,FALSE)</f>
        <v>Zagreb</v>
      </c>
      <c r="G874" s="26">
        <v>1</v>
      </c>
      <c r="H874" s="36" t="s">
        <v>36</v>
      </c>
      <c r="I874" s="37">
        <v>280</v>
      </c>
      <c r="J874" s="38">
        <v>4.4000000000000004</v>
      </c>
      <c r="K874" s="39" t="s">
        <v>1816</v>
      </c>
      <c r="L874" s="40" t="s">
        <v>1817</v>
      </c>
      <c r="M874" s="26" t="s">
        <v>16</v>
      </c>
      <c r="N874" s="26"/>
      <c r="O874" s="35" t="str">
        <f t="shared" si="13"/>
        <v>DA</v>
      </c>
    </row>
    <row r="875" spans="1:15" ht="15.75" customHeight="1">
      <c r="A875" s="34">
        <v>874</v>
      </c>
      <c r="B875" s="34">
        <f>VLOOKUP(E875,'[1]CM Liga'!$A:$B,2,FALSE)</f>
        <v>272</v>
      </c>
      <c r="C875" s="35" t="str">
        <f>VLOOKUP(E875,'[1]CM Liga'!$A:$C,3,FALSE)</f>
        <v>Zagreb 4</v>
      </c>
      <c r="D875" s="26" t="s">
        <v>2773</v>
      </c>
      <c r="E875" s="35" t="s">
        <v>1833</v>
      </c>
      <c r="F875" s="35" t="str">
        <f>VLOOKUP(E875,'[1]CM Liga'!$A:$D,4,FALSE)</f>
        <v>Zagreb</v>
      </c>
      <c r="G875" s="26">
        <v>2</v>
      </c>
      <c r="H875" s="36" t="s">
        <v>36</v>
      </c>
      <c r="I875" s="37">
        <v>260</v>
      </c>
      <c r="J875" s="38">
        <v>13.9</v>
      </c>
      <c r="K875" s="39" t="s">
        <v>1818</v>
      </c>
      <c r="L875" s="40" t="s">
        <v>1817</v>
      </c>
      <c r="M875" s="26" t="s">
        <v>16</v>
      </c>
      <c r="N875" s="26"/>
      <c r="O875" s="35" t="str">
        <f t="shared" si="13"/>
        <v>DA</v>
      </c>
    </row>
    <row r="876" spans="1:15" ht="15.75" customHeight="1">
      <c r="A876" s="34">
        <v>875</v>
      </c>
      <c r="B876" s="34">
        <f>VLOOKUP(E876,'[1]CM Liga'!$A:$B,2,FALSE)</f>
        <v>272</v>
      </c>
      <c r="C876" s="35" t="str">
        <f>VLOOKUP(E876,'[1]CM Liga'!$A:$C,3,FALSE)</f>
        <v>Zagreb 4</v>
      </c>
      <c r="D876" s="26" t="s">
        <v>2774</v>
      </c>
      <c r="E876" s="35" t="s">
        <v>1833</v>
      </c>
      <c r="F876" s="35" t="str">
        <f>VLOOKUP(E876,'[1]CM Liga'!$A:$D,4,FALSE)</f>
        <v>Zagreb</v>
      </c>
      <c r="G876" s="26">
        <v>3</v>
      </c>
      <c r="H876" s="36" t="s">
        <v>36</v>
      </c>
      <c r="I876" s="37">
        <v>310</v>
      </c>
      <c r="J876" s="38">
        <v>14</v>
      </c>
      <c r="K876" s="39" t="s">
        <v>1819</v>
      </c>
      <c r="L876" s="40" t="s">
        <v>1817</v>
      </c>
      <c r="M876" s="26" t="s">
        <v>16</v>
      </c>
      <c r="N876" s="26"/>
      <c r="O876" s="35" t="str">
        <f t="shared" si="13"/>
        <v>DA</v>
      </c>
    </row>
    <row r="877" spans="1:15" ht="15.75" customHeight="1">
      <c r="A877" s="34">
        <v>876</v>
      </c>
      <c r="B877" s="34">
        <f>VLOOKUP(E877,'[1]CM Liga'!$A:$B,2,FALSE)</f>
        <v>272</v>
      </c>
      <c r="C877" s="35" t="str">
        <f>VLOOKUP(E877,'[1]CM Liga'!$A:$C,3,FALSE)</f>
        <v>Zagreb 4</v>
      </c>
      <c r="D877" s="26" t="s">
        <v>2775</v>
      </c>
      <c r="E877" s="35" t="s">
        <v>1833</v>
      </c>
      <c r="F877" s="35" t="str">
        <f>VLOOKUP(E877,'[1]CM Liga'!$A:$D,4,FALSE)</f>
        <v>Zagreb</v>
      </c>
      <c r="G877" s="26">
        <v>4</v>
      </c>
      <c r="H877" s="36" t="s">
        <v>36</v>
      </c>
      <c r="I877" s="37">
        <v>290</v>
      </c>
      <c r="J877" s="38">
        <v>4.7</v>
      </c>
      <c r="K877" s="39" t="s">
        <v>1820</v>
      </c>
      <c r="L877" s="40" t="s">
        <v>1817</v>
      </c>
      <c r="M877" s="26" t="s">
        <v>16</v>
      </c>
      <c r="N877" s="26"/>
      <c r="O877" s="35" t="str">
        <f t="shared" si="13"/>
        <v>DA</v>
      </c>
    </row>
    <row r="878" spans="1:15" ht="15.75" customHeight="1">
      <c r="A878" s="34">
        <v>877</v>
      </c>
      <c r="B878" s="34">
        <f>VLOOKUP(E878,'[1]CM Liga'!$A:$B,2,FALSE)</f>
        <v>272</v>
      </c>
      <c r="C878" s="35" t="str">
        <f>VLOOKUP(E878,'[1]CM Liga'!$A:$C,3,FALSE)</f>
        <v>Zagreb 4</v>
      </c>
      <c r="D878" s="26" t="s">
        <v>142</v>
      </c>
      <c r="E878" s="35" t="s">
        <v>1833</v>
      </c>
      <c r="F878" s="35" t="str">
        <f>VLOOKUP(E878,'[1]CM Liga'!$A:$D,4,FALSE)</f>
        <v>Zagreb</v>
      </c>
      <c r="G878" s="26">
        <v>5</v>
      </c>
      <c r="H878" s="36" t="s">
        <v>36</v>
      </c>
      <c r="I878" s="37">
        <v>290</v>
      </c>
      <c r="J878" s="38">
        <v>4.7</v>
      </c>
      <c r="K878" s="39" t="s">
        <v>1821</v>
      </c>
      <c r="L878" s="40" t="s">
        <v>1817</v>
      </c>
      <c r="M878" s="26" t="s">
        <v>16</v>
      </c>
      <c r="N878" s="26"/>
      <c r="O878" s="35" t="str">
        <f t="shared" si="13"/>
        <v>DA</v>
      </c>
    </row>
    <row r="879" spans="1:15" ht="15.75" customHeight="1">
      <c r="A879" s="34">
        <v>878</v>
      </c>
      <c r="B879" s="34">
        <f>VLOOKUP(E879,'[1]CM Liga'!$A:$B,2,FALSE)</f>
        <v>272</v>
      </c>
      <c r="C879" s="35" t="str">
        <f>VLOOKUP(E879,'[1]CM Liga'!$A:$C,3,FALSE)</f>
        <v>Zagreb 4</v>
      </c>
      <c r="D879" s="26" t="s">
        <v>2776</v>
      </c>
      <c r="E879" s="35" t="s">
        <v>1833</v>
      </c>
      <c r="F879" s="35" t="str">
        <f>VLOOKUP(E879,'[1]CM Liga'!$A:$D,4,FALSE)</f>
        <v>Zagreb</v>
      </c>
      <c r="G879" s="26">
        <v>6</v>
      </c>
      <c r="H879" s="36" t="s">
        <v>36</v>
      </c>
      <c r="I879" s="37">
        <v>290</v>
      </c>
      <c r="J879" s="38">
        <v>4.5</v>
      </c>
      <c r="K879" s="39" t="s">
        <v>1822</v>
      </c>
      <c r="L879" s="40" t="s">
        <v>1817</v>
      </c>
      <c r="M879" s="26" t="s">
        <v>16</v>
      </c>
      <c r="N879" s="26"/>
      <c r="O879" s="35" t="str">
        <f t="shared" si="13"/>
        <v>DA</v>
      </c>
    </row>
    <row r="880" spans="1:15" ht="15.75" customHeight="1">
      <c r="A880" s="34">
        <v>879</v>
      </c>
      <c r="B880" s="34">
        <f>VLOOKUP(E880,'[1]CM Liga'!$A:$B,2,FALSE)</f>
        <v>272</v>
      </c>
      <c r="C880" s="35" t="str">
        <f>VLOOKUP(E880,'[1]CM Liga'!$A:$C,3,FALSE)</f>
        <v>Zagreb 4</v>
      </c>
      <c r="D880" s="26" t="s">
        <v>2777</v>
      </c>
      <c r="E880" s="35" t="s">
        <v>1833</v>
      </c>
      <c r="F880" s="35" t="str">
        <f>VLOOKUP(E880,'[1]CM Liga'!$A:$D,4,FALSE)</f>
        <v>Zagreb</v>
      </c>
      <c r="G880" s="26">
        <v>1</v>
      </c>
      <c r="H880" s="36" t="s">
        <v>13</v>
      </c>
      <c r="I880" s="37">
        <v>160</v>
      </c>
      <c r="J880" s="38">
        <v>2.8</v>
      </c>
      <c r="K880" s="39" t="s">
        <v>1823</v>
      </c>
      <c r="L880" s="40" t="s">
        <v>1824</v>
      </c>
      <c r="M880" s="26" t="s">
        <v>16</v>
      </c>
      <c r="N880" s="26"/>
      <c r="O880" s="35" t="str">
        <f t="shared" si="13"/>
        <v>DA</v>
      </c>
    </row>
    <row r="881" spans="1:15" ht="15.75" customHeight="1">
      <c r="A881" s="34">
        <v>880</v>
      </c>
      <c r="B881" s="34">
        <f>VLOOKUP(E881,'[1]CM Liga'!$A:$B,2,FALSE)</f>
        <v>272</v>
      </c>
      <c r="C881" s="35" t="str">
        <f>VLOOKUP(E881,'[1]CM Liga'!$A:$C,3,FALSE)</f>
        <v>Zagreb 4</v>
      </c>
      <c r="D881" s="26" t="s">
        <v>2778</v>
      </c>
      <c r="E881" s="35" t="s">
        <v>1833</v>
      </c>
      <c r="F881" s="35" t="str">
        <f>VLOOKUP(E881,'[1]CM Liga'!$A:$D,4,FALSE)</f>
        <v>Zagreb</v>
      </c>
      <c r="G881" s="26">
        <v>2</v>
      </c>
      <c r="H881" s="36" t="s">
        <v>13</v>
      </c>
      <c r="I881" s="37">
        <v>160</v>
      </c>
      <c r="J881" s="38">
        <v>2.9</v>
      </c>
      <c r="K881" s="39" t="s">
        <v>1825</v>
      </c>
      <c r="L881" s="40" t="s">
        <v>1824</v>
      </c>
      <c r="M881" s="26" t="s">
        <v>16</v>
      </c>
      <c r="N881" s="26"/>
      <c r="O881" s="35" t="str">
        <f t="shared" si="13"/>
        <v>DA</v>
      </c>
    </row>
    <row r="882" spans="1:15" ht="15.75" customHeight="1">
      <c r="A882" s="34">
        <v>881</v>
      </c>
      <c r="B882" s="34">
        <f>VLOOKUP(E882,'[1]CM Liga'!$A:$B,2,FALSE)</f>
        <v>272</v>
      </c>
      <c r="C882" s="35" t="str">
        <f>VLOOKUP(E882,'[1]CM Liga'!$A:$C,3,FALSE)</f>
        <v>Zagreb 4</v>
      </c>
      <c r="D882" s="26" t="s">
        <v>2779</v>
      </c>
      <c r="E882" s="35" t="s">
        <v>1833</v>
      </c>
      <c r="F882" s="35" t="str">
        <f>VLOOKUP(E882,'[1]CM Liga'!$A:$D,4,FALSE)</f>
        <v>Zagreb</v>
      </c>
      <c r="G882" s="26">
        <v>3</v>
      </c>
      <c r="H882" s="36" t="s">
        <v>13</v>
      </c>
      <c r="I882" s="37">
        <v>150</v>
      </c>
      <c r="J882" s="38">
        <v>2.8</v>
      </c>
      <c r="K882" s="39" t="s">
        <v>1826</v>
      </c>
      <c r="L882" s="40" t="s">
        <v>1824</v>
      </c>
      <c r="M882" s="26" t="s">
        <v>16</v>
      </c>
      <c r="N882" s="26"/>
      <c r="O882" s="35" t="str">
        <f t="shared" si="13"/>
        <v>DA</v>
      </c>
    </row>
    <row r="883" spans="1:15" ht="15.75" customHeight="1">
      <c r="A883" s="34">
        <v>882</v>
      </c>
      <c r="B883" s="34">
        <f>VLOOKUP(E883,'[1]CM Liga'!$A:$B,2,FALSE)</f>
        <v>272</v>
      </c>
      <c r="C883" s="35" t="str">
        <f>VLOOKUP(E883,'[1]CM Liga'!$A:$C,3,FALSE)</f>
        <v>Zagreb 4</v>
      </c>
      <c r="D883" s="26" t="s">
        <v>2780</v>
      </c>
      <c r="E883" s="35" t="s">
        <v>1833</v>
      </c>
      <c r="F883" s="35" t="str">
        <f>VLOOKUP(E883,'[1]CM Liga'!$A:$D,4,FALSE)</f>
        <v>Zagreb</v>
      </c>
      <c r="G883" s="26">
        <v>4</v>
      </c>
      <c r="H883" s="36" t="s">
        <v>13</v>
      </c>
      <c r="I883" s="37">
        <v>150</v>
      </c>
      <c r="J883" s="38">
        <v>2.9</v>
      </c>
      <c r="K883" s="39" t="s">
        <v>1827</v>
      </c>
      <c r="L883" s="40" t="s">
        <v>1824</v>
      </c>
      <c r="M883" s="26" t="s">
        <v>16</v>
      </c>
      <c r="N883" s="26"/>
      <c r="O883" s="35" t="str">
        <f t="shared" si="13"/>
        <v>DA</v>
      </c>
    </row>
    <row r="884" spans="1:15" ht="15.75" customHeight="1">
      <c r="A884" s="34">
        <v>883</v>
      </c>
      <c r="B884" s="34">
        <f>VLOOKUP(E884,'[1]CM Liga'!$A:$B,2,FALSE)</f>
        <v>272</v>
      </c>
      <c r="C884" s="35" t="str">
        <f>VLOOKUP(E884,'[1]CM Liga'!$A:$C,3,FALSE)</f>
        <v>Zagreb 4</v>
      </c>
      <c r="D884" s="26" t="s">
        <v>2781</v>
      </c>
      <c r="E884" s="35" t="s">
        <v>1833</v>
      </c>
      <c r="F884" s="35" t="str">
        <f>VLOOKUP(E884,'[1]CM Liga'!$A:$D,4,FALSE)</f>
        <v>Zagreb</v>
      </c>
      <c r="G884" s="26">
        <v>5</v>
      </c>
      <c r="H884" s="36" t="s">
        <v>13</v>
      </c>
      <c r="I884" s="37">
        <v>170</v>
      </c>
      <c r="J884" s="38">
        <v>2.8</v>
      </c>
      <c r="K884" s="39" t="s">
        <v>1828</v>
      </c>
      <c r="L884" s="40" t="s">
        <v>1824</v>
      </c>
      <c r="M884" s="26" t="s">
        <v>16</v>
      </c>
      <c r="N884" s="26"/>
      <c r="O884" s="35" t="str">
        <f t="shared" si="13"/>
        <v>DA</v>
      </c>
    </row>
    <row r="885" spans="1:15" ht="15.75" customHeight="1">
      <c r="A885" s="34">
        <v>884</v>
      </c>
      <c r="B885" s="34">
        <f>VLOOKUP(E885,'[1]CM Liga'!$A:$B,2,FALSE)</f>
        <v>272</v>
      </c>
      <c r="C885" s="35" t="str">
        <f>VLOOKUP(E885,'[1]CM Liga'!$A:$C,3,FALSE)</f>
        <v>Zagreb 4</v>
      </c>
      <c r="D885" s="26" t="s">
        <v>2782</v>
      </c>
      <c r="E885" s="35" t="s">
        <v>1833</v>
      </c>
      <c r="F885" s="35" t="str">
        <f>VLOOKUP(E885,'[1]CM Liga'!$A:$D,4,FALSE)</f>
        <v>Zagreb</v>
      </c>
      <c r="G885" s="26">
        <v>6</v>
      </c>
      <c r="H885" s="36" t="s">
        <v>13</v>
      </c>
      <c r="I885" s="37">
        <v>170</v>
      </c>
      <c r="J885" s="38">
        <v>2.4</v>
      </c>
      <c r="K885" s="39" t="s">
        <v>1829</v>
      </c>
      <c r="L885" s="40" t="s">
        <v>1824</v>
      </c>
      <c r="M885" s="26" t="s">
        <v>16</v>
      </c>
      <c r="N885" s="26"/>
      <c r="O885" s="35" t="str">
        <f t="shared" si="13"/>
        <v>DA</v>
      </c>
    </row>
    <row r="886" spans="1:15" ht="15.75" customHeight="1">
      <c r="A886" s="34">
        <v>885</v>
      </c>
      <c r="B886" s="34">
        <f>VLOOKUP(E886,'[1]CM Liga'!$A:$B,2,FALSE)</f>
        <v>272</v>
      </c>
      <c r="C886" s="35" t="str">
        <f>VLOOKUP(E886,'[1]CM Liga'!$A:$C,3,FALSE)</f>
        <v>Zagreb 4</v>
      </c>
      <c r="D886" s="26" t="s">
        <v>2783</v>
      </c>
      <c r="E886" s="35" t="s">
        <v>1833</v>
      </c>
      <c r="F886" s="35" t="str">
        <f>VLOOKUP(E886,'[1]CM Liga'!$A:$D,4,FALSE)</f>
        <v>Zagreb</v>
      </c>
      <c r="G886" s="26">
        <v>7</v>
      </c>
      <c r="H886" s="36" t="s">
        <v>13</v>
      </c>
      <c r="I886" s="37">
        <v>130</v>
      </c>
      <c r="J886" s="38">
        <v>3</v>
      </c>
      <c r="K886" s="39" t="s">
        <v>1830</v>
      </c>
      <c r="L886" s="40" t="s">
        <v>1824</v>
      </c>
      <c r="M886" s="26" t="s">
        <v>16</v>
      </c>
      <c r="N886" s="26"/>
      <c r="O886" s="35" t="str">
        <f t="shared" si="13"/>
        <v>DA</v>
      </c>
    </row>
    <row r="887" spans="1:15" ht="15.75" customHeight="1">
      <c r="A887" s="34">
        <v>886</v>
      </c>
      <c r="B887" s="34">
        <f>VLOOKUP(E887,'[1]CM Liga'!$A:$B,2,FALSE)</f>
        <v>272</v>
      </c>
      <c r="C887" s="35" t="str">
        <f>VLOOKUP(E887,'[1]CM Liga'!$A:$C,3,FALSE)</f>
        <v>Zagreb 4</v>
      </c>
      <c r="D887" s="26" t="s">
        <v>2784</v>
      </c>
      <c r="E887" s="35" t="s">
        <v>1833</v>
      </c>
      <c r="F887" s="35" t="str">
        <f>VLOOKUP(E887,'[1]CM Liga'!$A:$D,4,FALSE)</f>
        <v>Zagreb</v>
      </c>
      <c r="G887" s="26">
        <v>8</v>
      </c>
      <c r="H887" s="36" t="s">
        <v>13</v>
      </c>
      <c r="I887" s="37">
        <v>130</v>
      </c>
      <c r="J887" s="38">
        <v>2.8</v>
      </c>
      <c r="K887" s="39" t="s">
        <v>1831</v>
      </c>
      <c r="L887" s="40" t="s">
        <v>1824</v>
      </c>
      <c r="M887" s="26" t="s">
        <v>16</v>
      </c>
      <c r="N887" s="26"/>
      <c r="O887" s="35" t="str">
        <f t="shared" si="13"/>
        <v>DA</v>
      </c>
    </row>
    <row r="888" spans="1:15" ht="15.75" customHeight="1">
      <c r="A888" s="34">
        <v>887</v>
      </c>
      <c r="B888" s="34">
        <f>VLOOKUP(E888,'[1]CM Liga'!$A:$B,2,FALSE)</f>
        <v>272</v>
      </c>
      <c r="C888" s="35" t="str">
        <f>VLOOKUP(E888,'[1]CM Liga'!$A:$C,3,FALSE)</f>
        <v>Zagreb 4</v>
      </c>
      <c r="D888" s="26" t="s">
        <v>2785</v>
      </c>
      <c r="E888" s="35" t="s">
        <v>1833</v>
      </c>
      <c r="F888" s="35" t="str">
        <f>VLOOKUP(E888,'[1]CM Liga'!$A:$D,4,FALSE)</f>
        <v>Zagreb</v>
      </c>
      <c r="G888" s="26">
        <v>9</v>
      </c>
      <c r="H888" s="36" t="s">
        <v>13</v>
      </c>
      <c r="I888" s="37">
        <v>140</v>
      </c>
      <c r="J888" s="38">
        <v>2.7</v>
      </c>
      <c r="K888" s="39" t="s">
        <v>1832</v>
      </c>
      <c r="L888" s="40" t="s">
        <v>1824</v>
      </c>
      <c r="M888" s="26" t="s">
        <v>16</v>
      </c>
      <c r="N888" s="26"/>
      <c r="O888" s="35" t="str">
        <f t="shared" si="13"/>
        <v>DA</v>
      </c>
    </row>
    <row r="889" spans="1:15" ht="15.75" customHeight="1">
      <c r="A889" s="34">
        <v>888</v>
      </c>
      <c r="B889" s="34">
        <f>VLOOKUP(E889,'[1]CM Liga'!$A:$B,2,FALSE)</f>
        <v>278</v>
      </c>
      <c r="C889" s="35" t="str">
        <f>VLOOKUP(E889,'[1]CM Liga'!$A:$C,3,FALSE)</f>
        <v>Karlovac</v>
      </c>
      <c r="D889" s="26" t="s">
        <v>1834</v>
      </c>
      <c r="E889" s="35" t="s">
        <v>1849</v>
      </c>
      <c r="F889" s="35" t="str">
        <f>VLOOKUP(E889,'[1]CM Liga'!$A:$D,4,FALSE)</f>
        <v>Karlovac</v>
      </c>
      <c r="G889" s="26">
        <v>1</v>
      </c>
      <c r="H889" s="36" t="s">
        <v>36</v>
      </c>
      <c r="I889" s="37">
        <v>330</v>
      </c>
      <c r="J889" s="38">
        <v>3.5</v>
      </c>
      <c r="K889" s="39" t="s">
        <v>1835</v>
      </c>
      <c r="L889" s="40" t="s">
        <v>1836</v>
      </c>
      <c r="M889" s="26" t="s">
        <v>16</v>
      </c>
      <c r="N889" s="26"/>
      <c r="O889" s="35" t="str">
        <f t="shared" si="13"/>
        <v>DA</v>
      </c>
    </row>
    <row r="890" spans="1:15" ht="15.75" customHeight="1">
      <c r="A890" s="34">
        <v>889</v>
      </c>
      <c r="B890" s="34">
        <f>VLOOKUP(E890,'[1]CM Liga'!$A:$B,2,FALSE)</f>
        <v>278</v>
      </c>
      <c r="C890" s="35" t="str">
        <f>VLOOKUP(E890,'[1]CM Liga'!$A:$C,3,FALSE)</f>
        <v>Karlovac</v>
      </c>
      <c r="D890" s="26" t="s">
        <v>1837</v>
      </c>
      <c r="E890" s="35" t="s">
        <v>1849</v>
      </c>
      <c r="F890" s="35" t="str">
        <f>VLOOKUP(E890,'[1]CM Liga'!$A:$D,4,FALSE)</f>
        <v>Karlovac</v>
      </c>
      <c r="G890" s="26">
        <v>2</v>
      </c>
      <c r="H890" s="36" t="s">
        <v>36</v>
      </c>
      <c r="I890" s="37">
        <v>330</v>
      </c>
      <c r="J890" s="38">
        <v>6.7</v>
      </c>
      <c r="K890" s="39" t="s">
        <v>1838</v>
      </c>
      <c r="L890" s="40" t="s">
        <v>1836</v>
      </c>
      <c r="M890" s="26" t="s">
        <v>16</v>
      </c>
      <c r="N890" s="26"/>
      <c r="O890" s="35" t="str">
        <f t="shared" si="13"/>
        <v>DA</v>
      </c>
    </row>
    <row r="891" spans="1:15" ht="15.75" customHeight="1">
      <c r="A891" s="34">
        <v>890</v>
      </c>
      <c r="B891" s="34">
        <f>VLOOKUP(E891,'[1]CM Liga'!$A:$B,2,FALSE)</f>
        <v>278</v>
      </c>
      <c r="C891" s="35" t="str">
        <f>VLOOKUP(E891,'[1]CM Liga'!$A:$C,3,FALSE)</f>
        <v>Karlovac</v>
      </c>
      <c r="D891" s="26" t="s">
        <v>1839</v>
      </c>
      <c r="E891" s="35" t="s">
        <v>1849</v>
      </c>
      <c r="F891" s="35" t="str">
        <f>VLOOKUP(E891,'[1]CM Liga'!$A:$D,4,FALSE)</f>
        <v>Karlovac</v>
      </c>
      <c r="G891" s="26">
        <v>3</v>
      </c>
      <c r="H891" s="36" t="s">
        <v>36</v>
      </c>
      <c r="I891" s="37">
        <v>330</v>
      </c>
      <c r="J891" s="38">
        <v>6.8</v>
      </c>
      <c r="K891" s="39" t="s">
        <v>1840</v>
      </c>
      <c r="L891" s="40" t="s">
        <v>1836</v>
      </c>
      <c r="M891" s="26" t="s">
        <v>16</v>
      </c>
      <c r="N891" s="26"/>
      <c r="O891" s="35" t="str">
        <f t="shared" si="13"/>
        <v>DA</v>
      </c>
    </row>
    <row r="892" spans="1:15" ht="15.75" customHeight="1">
      <c r="A892" s="34">
        <v>891</v>
      </c>
      <c r="B892" s="34">
        <f>VLOOKUP(E892,'[1]CM Liga'!$A:$B,2,FALSE)</f>
        <v>278</v>
      </c>
      <c r="C892" s="35" t="str">
        <f>VLOOKUP(E892,'[1]CM Liga'!$A:$C,3,FALSE)</f>
        <v>Karlovac</v>
      </c>
      <c r="D892" s="26" t="s">
        <v>1841</v>
      </c>
      <c r="E892" s="35" t="s">
        <v>1849</v>
      </c>
      <c r="F892" s="35" t="str">
        <f>VLOOKUP(E892,'[1]CM Liga'!$A:$D,4,FALSE)</f>
        <v>Karlovac</v>
      </c>
      <c r="G892" s="26">
        <v>4</v>
      </c>
      <c r="H892" s="36" t="s">
        <v>36</v>
      </c>
      <c r="I892" s="37">
        <v>330</v>
      </c>
      <c r="J892" s="38">
        <v>7.1</v>
      </c>
      <c r="K892" s="39" t="s">
        <v>1842</v>
      </c>
      <c r="L892" s="40" t="s">
        <v>1836</v>
      </c>
      <c r="M892" s="26" t="s">
        <v>16</v>
      </c>
      <c r="N892" s="26"/>
      <c r="O892" s="35" t="str">
        <f t="shared" si="13"/>
        <v>DA</v>
      </c>
    </row>
    <row r="893" spans="1:15" ht="15.75" customHeight="1">
      <c r="A893" s="34">
        <v>892</v>
      </c>
      <c r="B893" s="34">
        <f>VLOOKUP(E893,'[1]CM Liga'!$A:$B,2,FALSE)</f>
        <v>278</v>
      </c>
      <c r="C893" s="35" t="str">
        <f>VLOOKUP(E893,'[1]CM Liga'!$A:$C,3,FALSE)</f>
        <v>Karlovac</v>
      </c>
      <c r="D893" s="26" t="s">
        <v>1843</v>
      </c>
      <c r="E893" s="35" t="s">
        <v>1849</v>
      </c>
      <c r="F893" s="35" t="str">
        <f>VLOOKUP(E893,'[1]CM Liga'!$A:$D,4,FALSE)</f>
        <v>Karlovac</v>
      </c>
      <c r="G893" s="26">
        <v>5</v>
      </c>
      <c r="H893" s="36" t="s">
        <v>36</v>
      </c>
      <c r="I893" s="37">
        <v>330</v>
      </c>
      <c r="J893" s="38">
        <v>7.4</v>
      </c>
      <c r="K893" s="39" t="s">
        <v>1844</v>
      </c>
      <c r="L893" s="40" t="s">
        <v>1836</v>
      </c>
      <c r="M893" s="26" t="s">
        <v>16</v>
      </c>
      <c r="N893" s="26"/>
      <c r="O893" s="35" t="str">
        <f t="shared" si="13"/>
        <v>DA</v>
      </c>
    </row>
    <row r="894" spans="1:15" ht="15.75" customHeight="1">
      <c r="A894" s="34">
        <v>893</v>
      </c>
      <c r="B894" s="34">
        <f>VLOOKUP(E894,'[1]CM Liga'!$A:$B,2,FALSE)</f>
        <v>278</v>
      </c>
      <c r="C894" s="35" t="str">
        <f>VLOOKUP(E894,'[1]CM Liga'!$A:$C,3,FALSE)</f>
        <v>Karlovac</v>
      </c>
      <c r="D894" s="26" t="s">
        <v>1845</v>
      </c>
      <c r="E894" s="35" t="s">
        <v>1849</v>
      </c>
      <c r="F894" s="35" t="str">
        <f>VLOOKUP(E894,'[1]CM Liga'!$A:$D,4,FALSE)</f>
        <v>Karlovac</v>
      </c>
      <c r="G894" s="26">
        <v>6</v>
      </c>
      <c r="H894" s="36" t="s">
        <v>36</v>
      </c>
      <c r="I894" s="37">
        <v>330</v>
      </c>
      <c r="J894" s="38">
        <v>8.4</v>
      </c>
      <c r="K894" s="39" t="s">
        <v>1846</v>
      </c>
      <c r="L894" s="40" t="s">
        <v>1836</v>
      </c>
      <c r="M894" s="26" t="s">
        <v>16</v>
      </c>
      <c r="N894" s="26"/>
      <c r="O894" s="35" t="str">
        <f t="shared" si="13"/>
        <v>DA</v>
      </c>
    </row>
    <row r="895" spans="1:15" ht="15.75" customHeight="1">
      <c r="A895" s="34">
        <v>894</v>
      </c>
      <c r="B895" s="34">
        <f>VLOOKUP(E895,'[1]CM Liga'!$A:$B,2,FALSE)</f>
        <v>278</v>
      </c>
      <c r="C895" s="35" t="str">
        <f>VLOOKUP(E895,'[1]CM Liga'!$A:$C,3,FALSE)</f>
        <v>Karlovac</v>
      </c>
      <c r="D895" s="26" t="s">
        <v>1847</v>
      </c>
      <c r="E895" s="35" t="s">
        <v>1849</v>
      </c>
      <c r="F895" s="35" t="str">
        <f>VLOOKUP(E895,'[1]CM Liga'!$A:$D,4,FALSE)</f>
        <v>Karlovac</v>
      </c>
      <c r="G895" s="26">
        <v>7</v>
      </c>
      <c r="H895" s="36" t="s">
        <v>36</v>
      </c>
      <c r="I895" s="37">
        <v>330</v>
      </c>
      <c r="J895" s="38">
        <v>8.5</v>
      </c>
      <c r="K895" s="39" t="s">
        <v>1848</v>
      </c>
      <c r="L895" s="40" t="s">
        <v>1836</v>
      </c>
      <c r="M895" s="26" t="s">
        <v>16</v>
      </c>
      <c r="N895" s="26"/>
      <c r="O895" s="35" t="str">
        <f t="shared" ref="O895:O958" si="14">IF(B895&gt;218,"DA","NE")</f>
        <v>DA</v>
      </c>
    </row>
    <row r="896" spans="1:15" ht="15.75" customHeight="1">
      <c r="A896" s="34">
        <v>895</v>
      </c>
      <c r="B896" s="34">
        <f>VLOOKUP(E896,'[1]CM Liga'!$A:$B,2,FALSE)</f>
        <v>279</v>
      </c>
      <c r="C896" s="35" t="str">
        <f>VLOOKUP(E896,'[1]CM Liga'!$A:$C,3,FALSE)</f>
        <v>Karlovac</v>
      </c>
      <c r="D896" s="26" t="s">
        <v>1850</v>
      </c>
      <c r="E896" s="35" t="s">
        <v>1863</v>
      </c>
      <c r="F896" s="35" t="str">
        <f>VLOOKUP(E896,'[1]CM Liga'!$A:$D,4,FALSE)</f>
        <v>Rakovica</v>
      </c>
      <c r="G896" s="26">
        <v>1</v>
      </c>
      <c r="H896" s="36" t="s">
        <v>36</v>
      </c>
      <c r="I896" s="37">
        <v>340</v>
      </c>
      <c r="J896" s="38">
        <v>12.5</v>
      </c>
      <c r="K896" s="39" t="s">
        <v>1851</v>
      </c>
      <c r="L896" s="40" t="s">
        <v>1685</v>
      </c>
      <c r="M896" s="26" t="s">
        <v>16</v>
      </c>
      <c r="N896" s="26"/>
      <c r="O896" s="35" t="str">
        <f t="shared" si="14"/>
        <v>DA</v>
      </c>
    </row>
    <row r="897" spans="1:15" ht="15.75" customHeight="1">
      <c r="A897" s="34">
        <v>896</v>
      </c>
      <c r="B897" s="34">
        <f>VLOOKUP(E897,'[1]CM Liga'!$A:$B,2,FALSE)</f>
        <v>279</v>
      </c>
      <c r="C897" s="35" t="str">
        <f>VLOOKUP(E897,'[1]CM Liga'!$A:$C,3,FALSE)</f>
        <v>Karlovac</v>
      </c>
      <c r="D897" s="26" t="s">
        <v>1852</v>
      </c>
      <c r="E897" s="35" t="s">
        <v>1863</v>
      </c>
      <c r="F897" s="35" t="str">
        <f>VLOOKUP(E897,'[1]CM Liga'!$A:$D,4,FALSE)</f>
        <v>Rakovica</v>
      </c>
      <c r="G897" s="26">
        <v>2</v>
      </c>
      <c r="H897" s="36" t="s">
        <v>36</v>
      </c>
      <c r="I897" s="37">
        <v>340</v>
      </c>
      <c r="J897" s="38">
        <v>12.5</v>
      </c>
      <c r="K897" s="39" t="s">
        <v>1853</v>
      </c>
      <c r="L897" s="40" t="s">
        <v>1685</v>
      </c>
      <c r="M897" s="26" t="s">
        <v>16</v>
      </c>
      <c r="N897" s="26"/>
      <c r="O897" s="35" t="str">
        <f t="shared" si="14"/>
        <v>DA</v>
      </c>
    </row>
    <row r="898" spans="1:15" ht="15.75" customHeight="1">
      <c r="A898" s="34">
        <v>897</v>
      </c>
      <c r="B898" s="34">
        <f>VLOOKUP(E898,'[1]CM Liga'!$A:$B,2,FALSE)</f>
        <v>279</v>
      </c>
      <c r="C898" s="35" t="str">
        <f>VLOOKUP(E898,'[1]CM Liga'!$A:$C,3,FALSE)</f>
        <v>Karlovac</v>
      </c>
      <c r="D898" s="26" t="s">
        <v>1854</v>
      </c>
      <c r="E898" s="35" t="s">
        <v>1863</v>
      </c>
      <c r="F898" s="35" t="str">
        <f>VLOOKUP(E898,'[1]CM Liga'!$A:$D,4,FALSE)</f>
        <v>Rakovica</v>
      </c>
      <c r="G898" s="26">
        <v>3</v>
      </c>
      <c r="H898" s="36" t="s">
        <v>36</v>
      </c>
      <c r="I898" s="37">
        <v>340</v>
      </c>
      <c r="J898" s="38">
        <v>12.9</v>
      </c>
      <c r="K898" s="39" t="s">
        <v>1855</v>
      </c>
      <c r="L898" s="40" t="s">
        <v>1685</v>
      </c>
      <c r="M898" s="26" t="s">
        <v>16</v>
      </c>
      <c r="N898" s="26" t="s">
        <v>1856</v>
      </c>
      <c r="O898" s="35" t="str">
        <f t="shared" si="14"/>
        <v>DA</v>
      </c>
    </row>
    <row r="899" spans="1:15" ht="15.75" customHeight="1">
      <c r="A899" s="34">
        <v>898</v>
      </c>
      <c r="B899" s="34">
        <f>VLOOKUP(E899,'[1]CM Liga'!$A:$B,2,FALSE)</f>
        <v>279</v>
      </c>
      <c r="C899" s="35" t="str">
        <f>VLOOKUP(E899,'[1]CM Liga'!$A:$C,3,FALSE)</f>
        <v>Karlovac</v>
      </c>
      <c r="D899" s="26" t="s">
        <v>1857</v>
      </c>
      <c r="E899" s="35" t="s">
        <v>1863</v>
      </c>
      <c r="F899" s="35" t="str">
        <f>VLOOKUP(E899,'[1]CM Liga'!$A:$D,4,FALSE)</f>
        <v>Rakovica</v>
      </c>
      <c r="G899" s="26">
        <v>4</v>
      </c>
      <c r="H899" s="36" t="s">
        <v>36</v>
      </c>
      <c r="I899" s="37">
        <v>340</v>
      </c>
      <c r="J899" s="38">
        <v>12.8</v>
      </c>
      <c r="K899" s="39" t="s">
        <v>1858</v>
      </c>
      <c r="L899" s="40" t="s">
        <v>1685</v>
      </c>
      <c r="M899" s="26" t="s">
        <v>16</v>
      </c>
      <c r="N899" s="26" t="s">
        <v>1856</v>
      </c>
      <c r="O899" s="35" t="str">
        <f t="shared" si="14"/>
        <v>DA</v>
      </c>
    </row>
    <row r="900" spans="1:15" ht="15.75" customHeight="1">
      <c r="A900" s="34">
        <v>899</v>
      </c>
      <c r="B900" s="34">
        <f>VLOOKUP(E900,'[1]CM Liga'!$A:$B,2,FALSE)</f>
        <v>279</v>
      </c>
      <c r="C900" s="35" t="str">
        <f>VLOOKUP(E900,'[1]CM Liga'!$A:$C,3,FALSE)</f>
        <v>Karlovac</v>
      </c>
      <c r="D900" s="26" t="s">
        <v>1859</v>
      </c>
      <c r="E900" s="35" t="s">
        <v>1863</v>
      </c>
      <c r="F900" s="35" t="str">
        <f>VLOOKUP(E900,'[1]CM Liga'!$A:$D,4,FALSE)</f>
        <v>Rakovica</v>
      </c>
      <c r="G900" s="26">
        <v>5</v>
      </c>
      <c r="H900" s="36" t="s">
        <v>36</v>
      </c>
      <c r="I900" s="37">
        <v>340</v>
      </c>
      <c r="J900" s="38">
        <v>12.9</v>
      </c>
      <c r="K900" s="39" t="s">
        <v>1860</v>
      </c>
      <c r="L900" s="40" t="s">
        <v>1685</v>
      </c>
      <c r="M900" s="26" t="s">
        <v>16</v>
      </c>
      <c r="N900" s="26" t="s">
        <v>1856</v>
      </c>
      <c r="O900" s="35" t="str">
        <f t="shared" si="14"/>
        <v>DA</v>
      </c>
    </row>
    <row r="901" spans="1:15" ht="15.75" customHeight="1">
      <c r="A901" s="34">
        <v>900</v>
      </c>
      <c r="B901" s="34">
        <f>VLOOKUP(E901,'[1]CM Liga'!$A:$B,2,FALSE)</f>
        <v>279</v>
      </c>
      <c r="C901" s="35" t="str">
        <f>VLOOKUP(E901,'[1]CM Liga'!$A:$C,3,FALSE)</f>
        <v>Karlovac</v>
      </c>
      <c r="D901" s="26" t="s">
        <v>1861</v>
      </c>
      <c r="E901" s="35" t="s">
        <v>1863</v>
      </c>
      <c r="F901" s="35" t="str">
        <f>VLOOKUP(E901,'[1]CM Liga'!$A:$D,4,FALSE)</f>
        <v>Rakovica</v>
      </c>
      <c r="G901" s="26">
        <v>6</v>
      </c>
      <c r="H901" s="36" t="s">
        <v>36</v>
      </c>
      <c r="I901" s="37">
        <v>340</v>
      </c>
      <c r="J901" s="38">
        <v>12.7</v>
      </c>
      <c r="K901" s="39" t="s">
        <v>1862</v>
      </c>
      <c r="L901" s="40" t="s">
        <v>1685</v>
      </c>
      <c r="M901" s="26" t="s">
        <v>16</v>
      </c>
      <c r="N901" s="26" t="s">
        <v>1856</v>
      </c>
      <c r="O901" s="35" t="str">
        <f t="shared" si="14"/>
        <v>DA</v>
      </c>
    </row>
    <row r="902" spans="1:15" ht="15.75" customHeight="1">
      <c r="A902" s="34">
        <v>901</v>
      </c>
      <c r="B902" s="34">
        <f>VLOOKUP(E902,'[1]CM Liga'!$A:$B,2,FALSE)</f>
        <v>36</v>
      </c>
      <c r="C902" s="35" t="str">
        <f>VLOOKUP(E902,'[1]CM Liga'!$A:$C,3,FALSE)</f>
        <v>Koprivnica</v>
      </c>
      <c r="D902" s="26" t="s">
        <v>1864</v>
      </c>
      <c r="E902" s="35" t="s">
        <v>1873</v>
      </c>
      <c r="F902" s="35" t="str">
        <f>VLOOKUP(E902,'[1]CM Liga'!$A:$D,4,FALSE)</f>
        <v>Drnje</v>
      </c>
      <c r="G902" s="26">
        <v>1</v>
      </c>
      <c r="H902" s="36" t="s">
        <v>36</v>
      </c>
      <c r="I902" s="37">
        <v>340</v>
      </c>
      <c r="J902" s="38">
        <v>8</v>
      </c>
      <c r="K902" s="39" t="s">
        <v>1865</v>
      </c>
      <c r="L902" s="40" t="s">
        <v>1866</v>
      </c>
      <c r="M902" s="26" t="s">
        <v>16</v>
      </c>
      <c r="N902" s="26"/>
      <c r="O902" s="35" t="str">
        <f t="shared" si="14"/>
        <v>NE</v>
      </c>
    </row>
    <row r="903" spans="1:15" ht="15.75" customHeight="1">
      <c r="A903" s="34">
        <v>902</v>
      </c>
      <c r="B903" s="34">
        <f>VLOOKUP(E903,'[1]CM Liga'!$A:$B,2,FALSE)</f>
        <v>36</v>
      </c>
      <c r="C903" s="35" t="str">
        <f>VLOOKUP(E903,'[1]CM Liga'!$A:$C,3,FALSE)</f>
        <v>Koprivnica</v>
      </c>
      <c r="D903" s="26" t="s">
        <v>1867</v>
      </c>
      <c r="E903" s="35" t="s">
        <v>1873</v>
      </c>
      <c r="F903" s="35" t="str">
        <f>VLOOKUP(E903,'[1]CM Liga'!$A:$D,4,FALSE)</f>
        <v>Drnje</v>
      </c>
      <c r="G903" s="26">
        <v>2</v>
      </c>
      <c r="H903" s="36" t="s">
        <v>36</v>
      </c>
      <c r="I903" s="37">
        <v>320</v>
      </c>
      <c r="J903" s="38">
        <v>7</v>
      </c>
      <c r="K903" s="39" t="s">
        <v>1868</v>
      </c>
      <c r="L903" s="40" t="s">
        <v>1866</v>
      </c>
      <c r="M903" s="26" t="s">
        <v>16</v>
      </c>
      <c r="N903" s="26"/>
      <c r="O903" s="35" t="str">
        <f t="shared" si="14"/>
        <v>NE</v>
      </c>
    </row>
    <row r="904" spans="1:15" ht="15.75" customHeight="1">
      <c r="A904" s="34">
        <v>903</v>
      </c>
      <c r="B904" s="34">
        <f>VLOOKUP(E904,'[1]CM Liga'!$A:$B,2,FALSE)</f>
        <v>36</v>
      </c>
      <c r="C904" s="35" t="str">
        <f>VLOOKUP(E904,'[1]CM Liga'!$A:$C,3,FALSE)</f>
        <v>Koprivnica</v>
      </c>
      <c r="D904" s="26" t="s">
        <v>1869</v>
      </c>
      <c r="E904" s="35" t="s">
        <v>1873</v>
      </c>
      <c r="F904" s="35" t="str">
        <f>VLOOKUP(E904,'[1]CM Liga'!$A:$D,4,FALSE)</f>
        <v>Drnje</v>
      </c>
      <c r="G904" s="26">
        <v>3</v>
      </c>
      <c r="H904" s="36" t="s">
        <v>36</v>
      </c>
      <c r="I904" s="37">
        <v>290</v>
      </c>
      <c r="J904" s="38">
        <v>7</v>
      </c>
      <c r="K904" s="39" t="s">
        <v>1870</v>
      </c>
      <c r="L904" s="40" t="s">
        <v>1866</v>
      </c>
      <c r="M904" s="26" t="s">
        <v>16</v>
      </c>
      <c r="N904" s="26"/>
      <c r="O904" s="35" t="str">
        <f t="shared" si="14"/>
        <v>NE</v>
      </c>
    </row>
    <row r="905" spans="1:15" ht="15.75" customHeight="1">
      <c r="A905" s="34">
        <v>904</v>
      </c>
      <c r="B905" s="34">
        <f>VLOOKUP(E905,'[1]CM Liga'!$A:$B,2,FALSE)</f>
        <v>36</v>
      </c>
      <c r="C905" s="35" t="str">
        <f>VLOOKUP(E905,'[1]CM Liga'!$A:$C,3,FALSE)</f>
        <v>Koprivnica</v>
      </c>
      <c r="D905" s="26" t="s">
        <v>1871</v>
      </c>
      <c r="E905" s="35" t="s">
        <v>1873</v>
      </c>
      <c r="F905" s="35" t="str">
        <f>VLOOKUP(E905,'[1]CM Liga'!$A:$D,4,FALSE)</f>
        <v>Drnje</v>
      </c>
      <c r="G905" s="26">
        <v>4</v>
      </c>
      <c r="H905" s="36" t="s">
        <v>36</v>
      </c>
      <c r="I905" s="37">
        <v>310</v>
      </c>
      <c r="J905" s="38">
        <v>9</v>
      </c>
      <c r="K905" s="39" t="s">
        <v>1872</v>
      </c>
      <c r="L905" s="40" t="s">
        <v>1866</v>
      </c>
      <c r="M905" s="26" t="s">
        <v>16</v>
      </c>
      <c r="N905" s="26"/>
      <c r="O905" s="35" t="str">
        <f t="shared" si="14"/>
        <v>NE</v>
      </c>
    </row>
    <row r="906" spans="1:15" ht="15.75" customHeight="1">
      <c r="A906" s="34">
        <v>905</v>
      </c>
      <c r="B906" s="34">
        <f>VLOOKUP(E906,'[1]CM Liga'!$A:$B,2,FALSE)</f>
        <v>197</v>
      </c>
      <c r="C906" s="35" t="str">
        <f>VLOOKUP(E906,'[1]CM Liga'!$A:$C,3,FALSE)</f>
        <v>Zagreb 2</v>
      </c>
      <c r="D906" s="26" t="s">
        <v>1874</v>
      </c>
      <c r="E906" s="35" t="s">
        <v>1882</v>
      </c>
      <c r="F906" s="35" t="str">
        <f>VLOOKUP(E906,'[1]CM Liga'!$A:$D,4,FALSE)</f>
        <v>Zagreb</v>
      </c>
      <c r="G906" s="26">
        <v>1</v>
      </c>
      <c r="H906" s="36" t="s">
        <v>36</v>
      </c>
      <c r="I906" s="37">
        <v>340</v>
      </c>
      <c r="J906" s="38">
        <v>10.3</v>
      </c>
      <c r="K906" s="39" t="s">
        <v>1875</v>
      </c>
      <c r="L906" s="40" t="s">
        <v>1876</v>
      </c>
      <c r="M906" s="26" t="s">
        <v>16</v>
      </c>
      <c r="N906" s="26"/>
      <c r="O906" s="35" t="str">
        <f t="shared" si="14"/>
        <v>NE</v>
      </c>
    </row>
    <row r="907" spans="1:15" ht="15.75" customHeight="1">
      <c r="A907" s="34">
        <v>906</v>
      </c>
      <c r="B907" s="34">
        <f>VLOOKUP(E907,'[1]CM Liga'!$A:$B,2,FALSE)</f>
        <v>197</v>
      </c>
      <c r="C907" s="35" t="str">
        <f>VLOOKUP(E907,'[1]CM Liga'!$A:$C,3,FALSE)</f>
        <v>Zagreb 2</v>
      </c>
      <c r="D907" s="26" t="s">
        <v>1877</v>
      </c>
      <c r="E907" s="35" t="s">
        <v>1882</v>
      </c>
      <c r="F907" s="35" t="str">
        <f>VLOOKUP(E907,'[1]CM Liga'!$A:$D,4,FALSE)</f>
        <v>Zagreb</v>
      </c>
      <c r="G907" s="26">
        <v>2</v>
      </c>
      <c r="H907" s="36" t="s">
        <v>36</v>
      </c>
      <c r="I907" s="37">
        <v>340</v>
      </c>
      <c r="J907" s="38">
        <v>10.5</v>
      </c>
      <c r="K907" s="39" t="s">
        <v>1878</v>
      </c>
      <c r="L907" s="40" t="s">
        <v>1876</v>
      </c>
      <c r="M907" s="26" t="s">
        <v>16</v>
      </c>
      <c r="N907" s="26"/>
      <c r="O907" s="35" t="str">
        <f t="shared" si="14"/>
        <v>NE</v>
      </c>
    </row>
    <row r="908" spans="1:15" ht="15.75" customHeight="1">
      <c r="A908" s="34">
        <v>907</v>
      </c>
      <c r="B908" s="34">
        <f>VLOOKUP(E908,'[1]CM Liga'!$A:$B,2,FALSE)</f>
        <v>197</v>
      </c>
      <c r="C908" s="35" t="str">
        <f>VLOOKUP(E908,'[1]CM Liga'!$A:$C,3,FALSE)</f>
        <v>Zagreb 2</v>
      </c>
      <c r="D908" s="26" t="s">
        <v>1879</v>
      </c>
      <c r="E908" s="35" t="s">
        <v>1882</v>
      </c>
      <c r="F908" s="35" t="str">
        <f>VLOOKUP(E908,'[1]CM Liga'!$A:$D,4,FALSE)</f>
        <v>Zagreb</v>
      </c>
      <c r="G908" s="26">
        <v>3</v>
      </c>
      <c r="H908" s="36" t="s">
        <v>36</v>
      </c>
      <c r="I908" s="37">
        <v>340</v>
      </c>
      <c r="J908" s="38">
        <v>10.7</v>
      </c>
      <c r="K908" s="39" t="s">
        <v>1880</v>
      </c>
      <c r="L908" s="40" t="s">
        <v>1876</v>
      </c>
      <c r="M908" s="26" t="s">
        <v>16</v>
      </c>
      <c r="N908" s="26"/>
      <c r="O908" s="35" t="str">
        <f t="shared" si="14"/>
        <v>NE</v>
      </c>
    </row>
    <row r="909" spans="1:15" ht="15.75" customHeight="1">
      <c r="A909" s="34">
        <v>908</v>
      </c>
      <c r="B909" s="34">
        <f>VLOOKUP(E909,'[1]CM Liga'!$A:$B,2,FALSE)</f>
        <v>197</v>
      </c>
      <c r="C909" s="35" t="str">
        <f>VLOOKUP(E909,'[1]CM Liga'!$A:$C,3,FALSE)</f>
        <v>Zagreb 2</v>
      </c>
      <c r="D909" s="26" t="s">
        <v>1881</v>
      </c>
      <c r="E909" s="35" t="s">
        <v>1882</v>
      </c>
      <c r="F909" s="35" t="str">
        <f>VLOOKUP(E909,'[1]CM Liga'!$A:$D,4,FALSE)</f>
        <v>Zagreb</v>
      </c>
      <c r="G909" s="26">
        <v>4</v>
      </c>
      <c r="H909" s="36" t="s">
        <v>36</v>
      </c>
      <c r="I909" s="37">
        <v>330</v>
      </c>
      <c r="J909" s="38">
        <v>11</v>
      </c>
      <c r="K909" s="39" t="s">
        <v>1878</v>
      </c>
      <c r="L909" s="40" t="s">
        <v>1876</v>
      </c>
      <c r="M909" s="26" t="s">
        <v>16</v>
      </c>
      <c r="N909" s="26"/>
      <c r="O909" s="35" t="str">
        <f t="shared" si="14"/>
        <v>NE</v>
      </c>
    </row>
    <row r="910" spans="1:15" ht="15.75" customHeight="1">
      <c r="A910" s="34">
        <v>909</v>
      </c>
      <c r="B910" s="34">
        <f>VLOOKUP(E910,'[1]CM Liga'!$A:$B,2,FALSE)</f>
        <v>245</v>
      </c>
      <c r="C910" s="35" t="str">
        <f>VLOOKUP(E910,'[1]CM Liga'!$A:$C,3,FALSE)</f>
        <v>Split 2</v>
      </c>
      <c r="D910" s="26" t="s">
        <v>1883</v>
      </c>
      <c r="E910" s="35" t="s">
        <v>1916</v>
      </c>
      <c r="F910" s="35" t="str">
        <f>VLOOKUP(E910,'[1]CM Liga'!$A:$D,4,FALSE)</f>
        <v>Split</v>
      </c>
      <c r="G910" s="26">
        <v>1</v>
      </c>
      <c r="H910" s="36" t="s">
        <v>13</v>
      </c>
      <c r="I910" s="37">
        <v>190</v>
      </c>
      <c r="J910" s="38">
        <v>4.4800000000000004</v>
      </c>
      <c r="K910" s="39" t="s">
        <v>1884</v>
      </c>
      <c r="L910" s="40" t="s">
        <v>1885</v>
      </c>
      <c r="M910" s="26" t="s">
        <v>16</v>
      </c>
      <c r="N910" s="26"/>
      <c r="O910" s="35" t="str">
        <f t="shared" si="14"/>
        <v>DA</v>
      </c>
    </row>
    <row r="911" spans="1:15" ht="15.75" customHeight="1">
      <c r="A911" s="34">
        <v>910</v>
      </c>
      <c r="B911" s="34">
        <f>VLOOKUP(E911,'[1]CM Liga'!$A:$B,2,FALSE)</f>
        <v>245</v>
      </c>
      <c r="C911" s="35" t="str">
        <f>VLOOKUP(E911,'[1]CM Liga'!$A:$C,3,FALSE)</f>
        <v>Split 2</v>
      </c>
      <c r="D911" s="26" t="s">
        <v>1886</v>
      </c>
      <c r="E911" s="35" t="s">
        <v>1916</v>
      </c>
      <c r="F911" s="35" t="str">
        <f>VLOOKUP(E911,'[1]CM Liga'!$A:$D,4,FALSE)</f>
        <v>Split</v>
      </c>
      <c r="G911" s="26">
        <v>2</v>
      </c>
      <c r="H911" s="36" t="s">
        <v>13</v>
      </c>
      <c r="I911" s="37">
        <v>190</v>
      </c>
      <c r="J911" s="38">
        <v>4.32</v>
      </c>
      <c r="K911" s="39" t="s">
        <v>1887</v>
      </c>
      <c r="L911" s="40" t="s">
        <v>1885</v>
      </c>
      <c r="M911" s="26" t="s">
        <v>16</v>
      </c>
      <c r="N911" s="26"/>
      <c r="O911" s="35" t="str">
        <f t="shared" si="14"/>
        <v>DA</v>
      </c>
    </row>
    <row r="912" spans="1:15" ht="15.75" customHeight="1">
      <c r="A912" s="34">
        <v>911</v>
      </c>
      <c r="B912" s="34">
        <f>VLOOKUP(E912,'[1]CM Liga'!$A:$B,2,FALSE)</f>
        <v>245</v>
      </c>
      <c r="C912" s="35" t="str">
        <f>VLOOKUP(E912,'[1]CM Liga'!$A:$C,3,FALSE)</f>
        <v>Split 2</v>
      </c>
      <c r="D912" s="26" t="s">
        <v>1888</v>
      </c>
      <c r="E912" s="35" t="s">
        <v>1916</v>
      </c>
      <c r="F912" s="35" t="str">
        <f>VLOOKUP(E912,'[1]CM Liga'!$A:$D,4,FALSE)</f>
        <v>Split</v>
      </c>
      <c r="G912" s="26">
        <v>3</v>
      </c>
      <c r="H912" s="36" t="s">
        <v>36</v>
      </c>
      <c r="I912" s="37">
        <v>340</v>
      </c>
      <c r="J912" s="38">
        <v>5.22</v>
      </c>
      <c r="K912" s="39" t="s">
        <v>1889</v>
      </c>
      <c r="L912" s="40" t="s">
        <v>1885</v>
      </c>
      <c r="M912" s="26" t="s">
        <v>16</v>
      </c>
      <c r="N912" s="26"/>
      <c r="O912" s="35" t="str">
        <f t="shared" si="14"/>
        <v>DA</v>
      </c>
    </row>
    <row r="913" spans="1:15" ht="15.75" customHeight="1">
      <c r="A913" s="34">
        <v>912</v>
      </c>
      <c r="B913" s="34">
        <f>VLOOKUP(E913,'[1]CM Liga'!$A:$B,2,FALSE)</f>
        <v>245</v>
      </c>
      <c r="C913" s="35" t="str">
        <f>VLOOKUP(E913,'[1]CM Liga'!$A:$C,3,FALSE)</f>
        <v>Split 2</v>
      </c>
      <c r="D913" s="26" t="s">
        <v>1890</v>
      </c>
      <c r="E913" s="35" t="s">
        <v>1916</v>
      </c>
      <c r="F913" s="35" t="str">
        <f>VLOOKUP(E913,'[1]CM Liga'!$A:$D,4,FALSE)</f>
        <v>Split</v>
      </c>
      <c r="G913" s="26">
        <v>4</v>
      </c>
      <c r="H913" s="36" t="s">
        <v>36</v>
      </c>
      <c r="I913" s="37">
        <v>340</v>
      </c>
      <c r="J913" s="38">
        <v>5.46</v>
      </c>
      <c r="K913" s="39" t="s">
        <v>1891</v>
      </c>
      <c r="L913" s="40" t="s">
        <v>1885</v>
      </c>
      <c r="M913" s="26" t="s">
        <v>16</v>
      </c>
      <c r="N913" s="26"/>
      <c r="O913" s="35" t="str">
        <f t="shared" si="14"/>
        <v>DA</v>
      </c>
    </row>
    <row r="914" spans="1:15" ht="15.75" customHeight="1">
      <c r="A914" s="34">
        <v>913</v>
      </c>
      <c r="B914" s="34">
        <f>VLOOKUP(E914,'[1]CM Liga'!$A:$B,2,FALSE)</f>
        <v>245</v>
      </c>
      <c r="C914" s="35" t="str">
        <f>VLOOKUP(E914,'[1]CM Liga'!$A:$C,3,FALSE)</f>
        <v>Split 2</v>
      </c>
      <c r="D914" s="26" t="s">
        <v>1892</v>
      </c>
      <c r="E914" s="35" t="s">
        <v>1916</v>
      </c>
      <c r="F914" s="35" t="str">
        <f>VLOOKUP(E914,'[1]CM Liga'!$A:$D,4,FALSE)</f>
        <v>Split</v>
      </c>
      <c r="G914" s="26">
        <v>5</v>
      </c>
      <c r="H914" s="36" t="s">
        <v>36</v>
      </c>
      <c r="I914" s="37">
        <v>340</v>
      </c>
      <c r="J914" s="38">
        <v>5.6</v>
      </c>
      <c r="K914" s="39" t="s">
        <v>1893</v>
      </c>
      <c r="L914" s="40" t="s">
        <v>1885</v>
      </c>
      <c r="M914" s="26" t="s">
        <v>16</v>
      </c>
      <c r="N914" s="26"/>
      <c r="O914" s="35" t="str">
        <f t="shared" si="14"/>
        <v>DA</v>
      </c>
    </row>
    <row r="915" spans="1:15" ht="15.75" customHeight="1">
      <c r="A915" s="34">
        <v>914</v>
      </c>
      <c r="B915" s="34">
        <f>VLOOKUP(E915,'[1]CM Liga'!$A:$B,2,FALSE)</f>
        <v>245</v>
      </c>
      <c r="C915" s="35" t="str">
        <f>VLOOKUP(E915,'[1]CM Liga'!$A:$C,3,FALSE)</f>
        <v>Split 2</v>
      </c>
      <c r="D915" s="26" t="s">
        <v>1894</v>
      </c>
      <c r="E915" s="35" t="s">
        <v>1916</v>
      </c>
      <c r="F915" s="35" t="str">
        <f>VLOOKUP(E915,'[1]CM Liga'!$A:$D,4,FALSE)</f>
        <v>Split</v>
      </c>
      <c r="G915" s="26">
        <v>6</v>
      </c>
      <c r="H915" s="36" t="s">
        <v>36</v>
      </c>
      <c r="I915" s="37">
        <v>340</v>
      </c>
      <c r="J915" s="38">
        <v>5.54</v>
      </c>
      <c r="K915" s="39" t="s">
        <v>1895</v>
      </c>
      <c r="L915" s="40" t="s">
        <v>1885</v>
      </c>
      <c r="M915" s="26" t="s">
        <v>16</v>
      </c>
      <c r="N915" s="26"/>
      <c r="O915" s="35" t="str">
        <f t="shared" si="14"/>
        <v>DA</v>
      </c>
    </row>
    <row r="916" spans="1:15" ht="15.75" customHeight="1">
      <c r="A916" s="34">
        <v>915</v>
      </c>
      <c r="B916" s="34">
        <f>VLOOKUP(E916,'[1]CM Liga'!$A:$B,2,FALSE)</f>
        <v>245</v>
      </c>
      <c r="C916" s="35" t="str">
        <f>VLOOKUP(E916,'[1]CM Liga'!$A:$C,3,FALSE)</f>
        <v>Split 2</v>
      </c>
      <c r="D916" s="26" t="s">
        <v>1896</v>
      </c>
      <c r="E916" s="35" t="s">
        <v>1916</v>
      </c>
      <c r="F916" s="35" t="str">
        <f>VLOOKUP(E916,'[1]CM Liga'!$A:$D,4,FALSE)</f>
        <v>Split</v>
      </c>
      <c r="G916" s="26">
        <v>7</v>
      </c>
      <c r="H916" s="36" t="s">
        <v>36</v>
      </c>
      <c r="I916" s="37">
        <v>190</v>
      </c>
      <c r="J916" s="38">
        <v>3.29</v>
      </c>
      <c r="K916" s="39" t="s">
        <v>1897</v>
      </c>
      <c r="L916" s="40" t="s">
        <v>1885</v>
      </c>
      <c r="M916" s="26" t="s">
        <v>16</v>
      </c>
      <c r="N916" s="26"/>
      <c r="O916" s="35" t="str">
        <f t="shared" si="14"/>
        <v>DA</v>
      </c>
    </row>
    <row r="917" spans="1:15" ht="15.75" customHeight="1">
      <c r="A917" s="34">
        <v>916</v>
      </c>
      <c r="B917" s="34">
        <f>VLOOKUP(E917,'[1]CM Liga'!$A:$B,2,FALSE)</f>
        <v>245</v>
      </c>
      <c r="C917" s="35" t="str">
        <f>VLOOKUP(E917,'[1]CM Liga'!$A:$C,3,FALSE)</f>
        <v>Split 2</v>
      </c>
      <c r="D917" s="26" t="s">
        <v>1898</v>
      </c>
      <c r="E917" s="35" t="s">
        <v>1916</v>
      </c>
      <c r="F917" s="35" t="str">
        <f>VLOOKUP(E917,'[1]CM Liga'!$A:$D,4,FALSE)</f>
        <v>Split</v>
      </c>
      <c r="G917" s="26">
        <v>8</v>
      </c>
      <c r="H917" s="36" t="s">
        <v>36</v>
      </c>
      <c r="I917" s="37">
        <v>110</v>
      </c>
      <c r="J917" s="38">
        <v>4.07</v>
      </c>
      <c r="K917" s="39" t="s">
        <v>1899</v>
      </c>
      <c r="L917" s="40" t="s">
        <v>1885</v>
      </c>
      <c r="M917" s="26" t="s">
        <v>16</v>
      </c>
      <c r="N917" s="26"/>
      <c r="O917" s="35" t="str">
        <f t="shared" si="14"/>
        <v>DA</v>
      </c>
    </row>
    <row r="918" spans="1:15" ht="15.75" customHeight="1">
      <c r="A918" s="34">
        <v>917</v>
      </c>
      <c r="B918" s="34">
        <f>VLOOKUP(E918,'[1]CM Liga'!$A:$B,2,FALSE)</f>
        <v>245</v>
      </c>
      <c r="C918" s="35" t="str">
        <f>VLOOKUP(E918,'[1]CM Liga'!$A:$C,3,FALSE)</f>
        <v>Split 2</v>
      </c>
      <c r="D918" s="26" t="s">
        <v>1900</v>
      </c>
      <c r="E918" s="35" t="s">
        <v>1916</v>
      </c>
      <c r="F918" s="35" t="str">
        <f>VLOOKUP(E918,'[1]CM Liga'!$A:$D,4,FALSE)</f>
        <v>Split</v>
      </c>
      <c r="G918" s="26">
        <v>9</v>
      </c>
      <c r="H918" s="36" t="s">
        <v>36</v>
      </c>
      <c r="I918" s="37">
        <v>120</v>
      </c>
      <c r="J918" s="38">
        <v>8.01</v>
      </c>
      <c r="K918" s="39" t="s">
        <v>1901</v>
      </c>
      <c r="L918" s="40" t="s">
        <v>1885</v>
      </c>
      <c r="M918" s="26" t="s">
        <v>16</v>
      </c>
      <c r="N918" s="26"/>
      <c r="O918" s="35" t="str">
        <f t="shared" si="14"/>
        <v>DA</v>
      </c>
    </row>
    <row r="919" spans="1:15" ht="15.75" customHeight="1">
      <c r="A919" s="34">
        <v>918</v>
      </c>
      <c r="B919" s="34">
        <f>VLOOKUP(E919,'[1]CM Liga'!$A:$B,2,FALSE)</f>
        <v>245</v>
      </c>
      <c r="C919" s="35" t="str">
        <f>VLOOKUP(E919,'[1]CM Liga'!$A:$C,3,FALSE)</f>
        <v>Split 2</v>
      </c>
      <c r="D919" s="26" t="s">
        <v>1902</v>
      </c>
      <c r="E919" s="35" t="s">
        <v>1916</v>
      </c>
      <c r="F919" s="35" t="str">
        <f>VLOOKUP(E919,'[1]CM Liga'!$A:$D,4,FALSE)</f>
        <v>Split</v>
      </c>
      <c r="G919" s="26">
        <v>10</v>
      </c>
      <c r="H919" s="36" t="s">
        <v>36</v>
      </c>
      <c r="I919" s="37">
        <v>200</v>
      </c>
      <c r="J919" s="38">
        <v>3.95</v>
      </c>
      <c r="K919" s="39" t="s">
        <v>1903</v>
      </c>
      <c r="L919" s="40" t="s">
        <v>1885</v>
      </c>
      <c r="M919" s="26" t="s">
        <v>16</v>
      </c>
      <c r="N919" s="26"/>
      <c r="O919" s="35" t="str">
        <f t="shared" si="14"/>
        <v>DA</v>
      </c>
    </row>
    <row r="920" spans="1:15" ht="15.75" customHeight="1">
      <c r="A920" s="34">
        <v>919</v>
      </c>
      <c r="B920" s="34">
        <f>VLOOKUP(E920,'[1]CM Liga'!$A:$B,2,FALSE)</f>
        <v>245</v>
      </c>
      <c r="C920" s="35" t="str">
        <f>VLOOKUP(E920,'[1]CM Liga'!$A:$C,3,FALSE)</f>
        <v>Split 2</v>
      </c>
      <c r="D920" s="26" t="s">
        <v>1904</v>
      </c>
      <c r="E920" s="35" t="s">
        <v>1916</v>
      </c>
      <c r="F920" s="35" t="str">
        <f>VLOOKUP(E920,'[1]CM Liga'!$A:$D,4,FALSE)</f>
        <v>Split</v>
      </c>
      <c r="G920" s="26">
        <v>11</v>
      </c>
      <c r="H920" s="36" t="s">
        <v>36</v>
      </c>
      <c r="I920" s="37">
        <v>160</v>
      </c>
      <c r="J920" s="38">
        <v>2.76</v>
      </c>
      <c r="K920" s="39" t="s">
        <v>1905</v>
      </c>
      <c r="L920" s="40" t="s">
        <v>1885</v>
      </c>
      <c r="M920" s="26" t="s">
        <v>16</v>
      </c>
      <c r="N920" s="26"/>
      <c r="O920" s="35" t="str">
        <f t="shared" si="14"/>
        <v>DA</v>
      </c>
    </row>
    <row r="921" spans="1:15" ht="15.75" customHeight="1">
      <c r="A921" s="34">
        <v>920</v>
      </c>
      <c r="B921" s="34">
        <f>VLOOKUP(E921,'[1]CM Liga'!$A:$B,2,FALSE)</f>
        <v>245</v>
      </c>
      <c r="C921" s="35" t="str">
        <f>VLOOKUP(E921,'[1]CM Liga'!$A:$C,3,FALSE)</f>
        <v>Split 2</v>
      </c>
      <c r="D921" s="26" t="s">
        <v>1906</v>
      </c>
      <c r="E921" s="35" t="s">
        <v>1916</v>
      </c>
      <c r="F921" s="35" t="str">
        <f>VLOOKUP(E921,'[1]CM Liga'!$A:$D,4,FALSE)</f>
        <v>Split</v>
      </c>
      <c r="G921" s="26">
        <v>12</v>
      </c>
      <c r="H921" s="36" t="s">
        <v>36</v>
      </c>
      <c r="I921" s="37">
        <v>160</v>
      </c>
      <c r="J921" s="38">
        <v>2.12</v>
      </c>
      <c r="K921" s="39" t="s">
        <v>1907</v>
      </c>
      <c r="L921" s="40" t="s">
        <v>1885</v>
      </c>
      <c r="M921" s="26" t="s">
        <v>16</v>
      </c>
      <c r="N921" s="26"/>
      <c r="O921" s="35" t="str">
        <f t="shared" si="14"/>
        <v>DA</v>
      </c>
    </row>
    <row r="922" spans="1:15" ht="15.75" customHeight="1">
      <c r="A922" s="34">
        <v>921</v>
      </c>
      <c r="B922" s="34">
        <f>VLOOKUP(E922,'[1]CM Liga'!$A:$B,2,FALSE)</f>
        <v>245</v>
      </c>
      <c r="C922" s="35" t="str">
        <f>VLOOKUP(E922,'[1]CM Liga'!$A:$C,3,FALSE)</f>
        <v>Split 2</v>
      </c>
      <c r="D922" s="26" t="s">
        <v>1908</v>
      </c>
      <c r="E922" s="35" t="s">
        <v>1916</v>
      </c>
      <c r="F922" s="35" t="str">
        <f>VLOOKUP(E922,'[1]CM Liga'!$A:$D,4,FALSE)</f>
        <v>Split</v>
      </c>
      <c r="G922" s="26">
        <v>13</v>
      </c>
      <c r="H922" s="36" t="s">
        <v>36</v>
      </c>
      <c r="I922" s="37">
        <v>310</v>
      </c>
      <c r="J922" s="38">
        <v>13.08</v>
      </c>
      <c r="K922" s="39" t="s">
        <v>1909</v>
      </c>
      <c r="L922" s="40" t="s">
        <v>1885</v>
      </c>
      <c r="M922" s="26" t="s">
        <v>16</v>
      </c>
      <c r="N922" s="26"/>
      <c r="O922" s="35" t="str">
        <f t="shared" si="14"/>
        <v>DA</v>
      </c>
    </row>
    <row r="923" spans="1:15" ht="15.75" customHeight="1">
      <c r="A923" s="34">
        <v>922</v>
      </c>
      <c r="B923" s="34">
        <f>VLOOKUP(E923,'[1]CM Liga'!$A:$B,2,FALSE)</f>
        <v>245</v>
      </c>
      <c r="C923" s="35" t="str">
        <f>VLOOKUP(E923,'[1]CM Liga'!$A:$C,3,FALSE)</f>
        <v>Split 2</v>
      </c>
      <c r="D923" s="26" t="s">
        <v>1910</v>
      </c>
      <c r="E923" s="35" t="s">
        <v>1916</v>
      </c>
      <c r="F923" s="35" t="str">
        <f>VLOOKUP(E923,'[1]CM Liga'!$A:$D,4,FALSE)</f>
        <v>Split</v>
      </c>
      <c r="G923" s="26">
        <v>14</v>
      </c>
      <c r="H923" s="36" t="s">
        <v>36</v>
      </c>
      <c r="I923" s="37">
        <v>170</v>
      </c>
      <c r="J923" s="38">
        <v>2.88</v>
      </c>
      <c r="K923" s="39" t="s">
        <v>1911</v>
      </c>
      <c r="L923" s="40" t="s">
        <v>1885</v>
      </c>
      <c r="M923" s="26" t="s">
        <v>16</v>
      </c>
      <c r="N923" s="26"/>
      <c r="O923" s="35" t="str">
        <f t="shared" si="14"/>
        <v>DA</v>
      </c>
    </row>
    <row r="924" spans="1:15" ht="15.75" customHeight="1">
      <c r="A924" s="34">
        <v>923</v>
      </c>
      <c r="B924" s="34">
        <f>VLOOKUP(E924,'[1]CM Liga'!$A:$B,2,FALSE)</f>
        <v>245</v>
      </c>
      <c r="C924" s="35" t="str">
        <f>VLOOKUP(E924,'[1]CM Liga'!$A:$C,3,FALSE)</f>
        <v>Split 2</v>
      </c>
      <c r="D924" s="26" t="s">
        <v>1912</v>
      </c>
      <c r="E924" s="35" t="s">
        <v>1916</v>
      </c>
      <c r="F924" s="35" t="str">
        <f>VLOOKUP(E924,'[1]CM Liga'!$A:$D,4,FALSE)</f>
        <v>Split</v>
      </c>
      <c r="G924" s="26">
        <v>15</v>
      </c>
      <c r="H924" s="36" t="s">
        <v>36</v>
      </c>
      <c r="I924" s="37">
        <v>300</v>
      </c>
      <c r="J924" s="38">
        <v>12.92</v>
      </c>
      <c r="K924" s="39" t="s">
        <v>1913</v>
      </c>
      <c r="L924" s="40" t="s">
        <v>1885</v>
      </c>
      <c r="M924" s="26" t="s">
        <v>16</v>
      </c>
      <c r="N924" s="26"/>
      <c r="O924" s="35" t="str">
        <f t="shared" si="14"/>
        <v>DA</v>
      </c>
    </row>
    <row r="925" spans="1:15" ht="15.75" customHeight="1">
      <c r="A925" s="34">
        <v>924</v>
      </c>
      <c r="B925" s="34">
        <f>VLOOKUP(E925,'[1]CM Liga'!$A:$B,2,FALSE)</f>
        <v>245</v>
      </c>
      <c r="C925" s="35" t="str">
        <f>VLOOKUP(E925,'[1]CM Liga'!$A:$C,3,FALSE)</f>
        <v>Split 2</v>
      </c>
      <c r="D925" s="26" t="s">
        <v>1914</v>
      </c>
      <c r="E925" s="35" t="s">
        <v>1916</v>
      </c>
      <c r="F925" s="35" t="str">
        <f>VLOOKUP(E925,'[1]CM Liga'!$A:$D,4,FALSE)</f>
        <v>Split</v>
      </c>
      <c r="G925" s="26">
        <v>16</v>
      </c>
      <c r="H925" s="36" t="s">
        <v>36</v>
      </c>
      <c r="I925" s="37">
        <v>170</v>
      </c>
      <c r="J925" s="38">
        <v>2.58</v>
      </c>
      <c r="K925" s="39" t="s">
        <v>1915</v>
      </c>
      <c r="L925" s="40" t="s">
        <v>1885</v>
      </c>
      <c r="M925" s="26" t="s">
        <v>16</v>
      </c>
      <c r="N925" s="26"/>
      <c r="O925" s="35" t="str">
        <f t="shared" si="14"/>
        <v>DA</v>
      </c>
    </row>
    <row r="926" spans="1:15" ht="15.75" customHeight="1">
      <c r="A926" s="34">
        <v>925</v>
      </c>
      <c r="B926" s="34">
        <f>VLOOKUP(E926,'[1]CM Liga'!$A:$B,2,FALSE)</f>
        <v>29</v>
      </c>
      <c r="C926" s="35" t="str">
        <f>VLOOKUP(E926,'[1]CM Liga'!$A:$C,3,FALSE)</f>
        <v>Zagreb 3</v>
      </c>
      <c r="D926" s="26" t="s">
        <v>1918</v>
      </c>
      <c r="E926" s="35" t="s">
        <v>1917</v>
      </c>
      <c r="F926" s="35" t="str">
        <f>VLOOKUP(E926,'[1]CM Liga'!$A:$D,4,FALSE)</f>
        <v>Zagreb</v>
      </c>
      <c r="G926" s="26">
        <v>1</v>
      </c>
      <c r="H926" s="36" t="s">
        <v>36</v>
      </c>
      <c r="I926" s="37">
        <v>340</v>
      </c>
      <c r="J926" s="38">
        <v>4.8</v>
      </c>
      <c r="K926" s="39" t="s">
        <v>1919</v>
      </c>
      <c r="L926" s="40" t="s">
        <v>1920</v>
      </c>
      <c r="M926" s="26" t="s">
        <v>16</v>
      </c>
      <c r="N926" s="26"/>
      <c r="O926" s="35" t="str">
        <f t="shared" si="14"/>
        <v>NE</v>
      </c>
    </row>
    <row r="927" spans="1:15" ht="15.75" customHeight="1">
      <c r="A927" s="34">
        <v>926</v>
      </c>
      <c r="B927" s="34">
        <f>VLOOKUP(E927,'[1]CM Liga'!$A:$B,2,FALSE)</f>
        <v>29</v>
      </c>
      <c r="C927" s="35" t="str">
        <f>VLOOKUP(E927,'[1]CM Liga'!$A:$C,3,FALSE)</f>
        <v>Zagreb 3</v>
      </c>
      <c r="D927" s="26" t="s">
        <v>1921</v>
      </c>
      <c r="E927" s="35" t="s">
        <v>1917</v>
      </c>
      <c r="F927" s="35" t="str">
        <f>VLOOKUP(E927,'[1]CM Liga'!$A:$D,4,FALSE)</f>
        <v>Zagreb</v>
      </c>
      <c r="G927" s="26">
        <v>2</v>
      </c>
      <c r="H927" s="36" t="s">
        <v>36</v>
      </c>
      <c r="I927" s="37">
        <v>340</v>
      </c>
      <c r="J927" s="38">
        <v>4.9000000000000004</v>
      </c>
      <c r="K927" s="39" t="s">
        <v>1922</v>
      </c>
      <c r="L927" s="40" t="s">
        <v>1920</v>
      </c>
      <c r="M927" s="26" t="s">
        <v>16</v>
      </c>
      <c r="N927" s="26"/>
      <c r="O927" s="35" t="str">
        <f t="shared" si="14"/>
        <v>NE</v>
      </c>
    </row>
    <row r="928" spans="1:15" ht="15.75" customHeight="1">
      <c r="A928" s="34">
        <v>927</v>
      </c>
      <c r="B928" s="34">
        <f>VLOOKUP(E928,'[1]CM Liga'!$A:$B,2,FALSE)</f>
        <v>29</v>
      </c>
      <c r="C928" s="35" t="str">
        <f>VLOOKUP(E928,'[1]CM Liga'!$A:$C,3,FALSE)</f>
        <v>Zagreb 3</v>
      </c>
      <c r="D928" s="26" t="s">
        <v>1923</v>
      </c>
      <c r="E928" s="35" t="s">
        <v>1917</v>
      </c>
      <c r="F928" s="35" t="str">
        <f>VLOOKUP(E928,'[1]CM Liga'!$A:$D,4,FALSE)</f>
        <v>Zagreb</v>
      </c>
      <c r="G928" s="26">
        <v>3</v>
      </c>
      <c r="H928" s="36" t="s">
        <v>36</v>
      </c>
      <c r="I928" s="37">
        <v>340</v>
      </c>
      <c r="J928" s="38">
        <v>5.4</v>
      </c>
      <c r="K928" s="39" t="s">
        <v>1924</v>
      </c>
      <c r="L928" s="40" t="s">
        <v>1920</v>
      </c>
      <c r="M928" s="26" t="s">
        <v>16</v>
      </c>
      <c r="N928" s="26"/>
      <c r="O928" s="35" t="str">
        <f t="shared" si="14"/>
        <v>NE</v>
      </c>
    </row>
    <row r="929" spans="1:15" ht="15.75" customHeight="1">
      <c r="A929" s="34">
        <v>928</v>
      </c>
      <c r="B929" s="34">
        <f>VLOOKUP(E929,'[1]CM Liga'!$A:$B,2,FALSE)</f>
        <v>29</v>
      </c>
      <c r="C929" s="35" t="str">
        <f>VLOOKUP(E929,'[1]CM Liga'!$A:$C,3,FALSE)</f>
        <v>Zagreb 3</v>
      </c>
      <c r="D929" s="26" t="s">
        <v>1925</v>
      </c>
      <c r="E929" s="35" t="s">
        <v>1917</v>
      </c>
      <c r="F929" s="35" t="str">
        <f>VLOOKUP(E929,'[1]CM Liga'!$A:$D,4,FALSE)</f>
        <v>Zagreb</v>
      </c>
      <c r="G929" s="26">
        <v>4</v>
      </c>
      <c r="H929" s="36" t="s">
        <v>36</v>
      </c>
      <c r="I929" s="37">
        <v>340</v>
      </c>
      <c r="J929" s="38">
        <v>5.4</v>
      </c>
      <c r="K929" s="39" t="s">
        <v>1926</v>
      </c>
      <c r="L929" s="40" t="s">
        <v>1920</v>
      </c>
      <c r="M929" s="26" t="s">
        <v>16</v>
      </c>
      <c r="N929" s="26"/>
      <c r="O929" s="35" t="str">
        <f t="shared" si="14"/>
        <v>NE</v>
      </c>
    </row>
    <row r="930" spans="1:15" ht="15.75" customHeight="1">
      <c r="A930" s="34">
        <v>929</v>
      </c>
      <c r="B930" s="34">
        <f>VLOOKUP(E930,'[1]CM Liga'!$A:$B,2,FALSE)</f>
        <v>29</v>
      </c>
      <c r="C930" s="35" t="str">
        <f>VLOOKUP(E930,'[1]CM Liga'!$A:$C,3,FALSE)</f>
        <v>Zagreb 3</v>
      </c>
      <c r="D930" s="26" t="s">
        <v>1927</v>
      </c>
      <c r="E930" s="35" t="s">
        <v>1917</v>
      </c>
      <c r="F930" s="35" t="str">
        <f>VLOOKUP(E930,'[1]CM Liga'!$A:$D,4,FALSE)</f>
        <v>Zagreb</v>
      </c>
      <c r="G930" s="26">
        <v>5</v>
      </c>
      <c r="H930" s="36" t="s">
        <v>36</v>
      </c>
      <c r="I930" s="37">
        <v>340</v>
      </c>
      <c r="J930" s="38">
        <v>5.7</v>
      </c>
      <c r="K930" s="39" t="s">
        <v>1928</v>
      </c>
      <c r="L930" s="40" t="s">
        <v>1920</v>
      </c>
      <c r="M930" s="26" t="s">
        <v>16</v>
      </c>
      <c r="N930" s="26"/>
      <c r="O930" s="35" t="str">
        <f t="shared" si="14"/>
        <v>NE</v>
      </c>
    </row>
    <row r="931" spans="1:15" ht="15.75" customHeight="1">
      <c r="A931" s="34">
        <v>930</v>
      </c>
      <c r="B931" s="34">
        <f>VLOOKUP(E931,'[1]CM Liga'!$A:$B,2,FALSE)</f>
        <v>29</v>
      </c>
      <c r="C931" s="35" t="str">
        <f>VLOOKUP(E931,'[1]CM Liga'!$A:$C,3,FALSE)</f>
        <v>Zagreb 3</v>
      </c>
      <c r="D931" s="26" t="s">
        <v>1929</v>
      </c>
      <c r="E931" s="35" t="s">
        <v>1917</v>
      </c>
      <c r="F931" s="35" t="str">
        <f>VLOOKUP(E931,'[1]CM Liga'!$A:$D,4,FALSE)</f>
        <v>Zagreb</v>
      </c>
      <c r="G931" s="26">
        <v>6</v>
      </c>
      <c r="H931" s="36" t="s">
        <v>36</v>
      </c>
      <c r="I931" s="37">
        <v>340</v>
      </c>
      <c r="J931" s="38">
        <v>5.9</v>
      </c>
      <c r="K931" s="39" t="s">
        <v>1930</v>
      </c>
      <c r="L931" s="40" t="s">
        <v>1920</v>
      </c>
      <c r="M931" s="26" t="s">
        <v>16</v>
      </c>
      <c r="N931" s="26"/>
      <c r="O931" s="35" t="str">
        <f t="shared" si="14"/>
        <v>NE</v>
      </c>
    </row>
    <row r="932" spans="1:15" ht="15.75" customHeight="1">
      <c r="A932" s="34">
        <v>931</v>
      </c>
      <c r="B932" s="34">
        <f>VLOOKUP(E932,'[1]CM Liga'!$A:$B,2,FALSE)</f>
        <v>29</v>
      </c>
      <c r="C932" s="35" t="str">
        <f>VLOOKUP(E932,'[1]CM Liga'!$A:$C,3,FALSE)</f>
        <v>Zagreb 3</v>
      </c>
      <c r="D932" s="26" t="s">
        <v>1931</v>
      </c>
      <c r="E932" s="35" t="s">
        <v>1917</v>
      </c>
      <c r="F932" s="35" t="str">
        <f>VLOOKUP(E932,'[1]CM Liga'!$A:$D,4,FALSE)</f>
        <v>Zagreb</v>
      </c>
      <c r="G932" s="26">
        <v>1</v>
      </c>
      <c r="H932" s="36" t="s">
        <v>36</v>
      </c>
      <c r="I932" s="37">
        <v>340</v>
      </c>
      <c r="J932" s="38">
        <v>3.8</v>
      </c>
      <c r="K932" s="39" t="s">
        <v>1932</v>
      </c>
      <c r="L932" s="40" t="s">
        <v>1920</v>
      </c>
      <c r="M932" s="26" t="s">
        <v>16</v>
      </c>
      <c r="N932" s="26"/>
      <c r="O932" s="35" t="str">
        <f t="shared" si="14"/>
        <v>NE</v>
      </c>
    </row>
    <row r="933" spans="1:15" ht="15.75" customHeight="1">
      <c r="A933" s="34">
        <v>932</v>
      </c>
      <c r="B933" s="34">
        <f>VLOOKUP(E933,'[1]CM Liga'!$A:$B,2,FALSE)</f>
        <v>29</v>
      </c>
      <c r="C933" s="35" t="str">
        <f>VLOOKUP(E933,'[1]CM Liga'!$A:$C,3,FALSE)</f>
        <v>Zagreb 3</v>
      </c>
      <c r="D933" s="26" t="s">
        <v>1933</v>
      </c>
      <c r="E933" s="35" t="s">
        <v>1917</v>
      </c>
      <c r="F933" s="35" t="str">
        <f>VLOOKUP(E933,'[1]CM Liga'!$A:$D,4,FALSE)</f>
        <v>Zagreb</v>
      </c>
      <c r="G933" s="26">
        <v>2</v>
      </c>
      <c r="H933" s="36" t="s">
        <v>36</v>
      </c>
      <c r="I933" s="37">
        <v>340</v>
      </c>
      <c r="J933" s="38">
        <v>5.8</v>
      </c>
      <c r="K933" s="39" t="s">
        <v>1934</v>
      </c>
      <c r="L933" s="40" t="s">
        <v>1920</v>
      </c>
      <c r="M933" s="26" t="s">
        <v>16</v>
      </c>
      <c r="N933" s="26"/>
      <c r="O933" s="35" t="str">
        <f t="shared" si="14"/>
        <v>NE</v>
      </c>
    </row>
    <row r="934" spans="1:15" ht="15.75" customHeight="1">
      <c r="A934" s="34">
        <v>933</v>
      </c>
      <c r="B934" s="34">
        <f>VLOOKUP(E934,'[1]CM Liga'!$A:$B,2,FALSE)</f>
        <v>29</v>
      </c>
      <c r="C934" s="35" t="str">
        <f>VLOOKUP(E934,'[1]CM Liga'!$A:$C,3,FALSE)</f>
        <v>Zagreb 3</v>
      </c>
      <c r="D934" s="26" t="s">
        <v>1935</v>
      </c>
      <c r="E934" s="35" t="s">
        <v>1917</v>
      </c>
      <c r="F934" s="35" t="str">
        <f>VLOOKUP(E934,'[1]CM Liga'!$A:$D,4,FALSE)</f>
        <v>Zagreb</v>
      </c>
      <c r="G934" s="26">
        <v>3</v>
      </c>
      <c r="H934" s="36" t="s">
        <v>36</v>
      </c>
      <c r="I934" s="37">
        <v>340</v>
      </c>
      <c r="J934" s="38">
        <v>12</v>
      </c>
      <c r="K934" s="39" t="s">
        <v>1936</v>
      </c>
      <c r="L934" s="40" t="s">
        <v>1920</v>
      </c>
      <c r="M934" s="26" t="s">
        <v>16</v>
      </c>
      <c r="N934" s="26"/>
      <c r="O934" s="35" t="str">
        <f t="shared" si="14"/>
        <v>NE</v>
      </c>
    </row>
    <row r="935" spans="1:15" ht="15.75" customHeight="1">
      <c r="A935" s="34">
        <v>934</v>
      </c>
      <c r="B935" s="34">
        <f>VLOOKUP(E935,'[1]CM Liga'!$A:$B,2,FALSE)</f>
        <v>29</v>
      </c>
      <c r="C935" s="35" t="str">
        <f>VLOOKUP(E935,'[1]CM Liga'!$A:$C,3,FALSE)</f>
        <v>Zagreb 3</v>
      </c>
      <c r="D935" s="26" t="s">
        <v>1937</v>
      </c>
      <c r="E935" s="35" t="s">
        <v>1917</v>
      </c>
      <c r="F935" s="35" t="str">
        <f>VLOOKUP(E935,'[1]CM Liga'!$A:$D,4,FALSE)</f>
        <v>Zagreb</v>
      </c>
      <c r="G935" s="26">
        <v>4</v>
      </c>
      <c r="H935" s="36" t="s">
        <v>36</v>
      </c>
      <c r="I935" s="37">
        <v>200</v>
      </c>
      <c r="J935" s="38">
        <v>3.3</v>
      </c>
      <c r="K935" s="39" t="s">
        <v>1938</v>
      </c>
      <c r="L935" s="40" t="s">
        <v>1920</v>
      </c>
      <c r="M935" s="26" t="s">
        <v>16</v>
      </c>
      <c r="N935" s="26"/>
      <c r="O935" s="35" t="str">
        <f t="shared" si="14"/>
        <v>NE</v>
      </c>
    </row>
    <row r="936" spans="1:15" ht="15.75" customHeight="1">
      <c r="A936" s="34">
        <v>935</v>
      </c>
      <c r="B936" s="34">
        <f>VLOOKUP(E936,'[1]CM Liga'!$A:$B,2,FALSE)</f>
        <v>285</v>
      </c>
      <c r="C936" s="35" t="str">
        <f>VLOOKUP(E936,'[1]CM Liga'!$A:$C,3,FALSE)</f>
        <v>Rijeka 2</v>
      </c>
      <c r="D936" s="26" t="s">
        <v>1939</v>
      </c>
      <c r="E936" s="35" t="s">
        <v>1959</v>
      </c>
      <c r="F936" s="35" t="str">
        <f>VLOOKUP(E936,'[1]CM Liga'!$A:$D,4,FALSE)</f>
        <v>Hreljin</v>
      </c>
      <c r="G936" s="26">
        <v>1</v>
      </c>
      <c r="H936" s="36" t="s">
        <v>13</v>
      </c>
      <c r="I936" s="37">
        <v>110</v>
      </c>
      <c r="J936" s="38">
        <v>3</v>
      </c>
      <c r="K936" s="39" t="s">
        <v>1940</v>
      </c>
      <c r="L936" s="40" t="s">
        <v>1941</v>
      </c>
      <c r="M936" s="26" t="s">
        <v>16</v>
      </c>
      <c r="N936" s="26"/>
      <c r="O936" s="35" t="str">
        <f t="shared" si="14"/>
        <v>DA</v>
      </c>
    </row>
    <row r="937" spans="1:15" ht="15.75" customHeight="1">
      <c r="A937" s="34">
        <v>936</v>
      </c>
      <c r="B937" s="34">
        <f>VLOOKUP(E937,'[1]CM Liga'!$A:$B,2,FALSE)</f>
        <v>285</v>
      </c>
      <c r="C937" s="35" t="str">
        <f>VLOOKUP(E937,'[1]CM Liga'!$A:$C,3,FALSE)</f>
        <v>Rijeka 2</v>
      </c>
      <c r="D937" s="26" t="s">
        <v>1942</v>
      </c>
      <c r="E937" s="35" t="s">
        <v>1959</v>
      </c>
      <c r="F937" s="35" t="str">
        <f>VLOOKUP(E937,'[1]CM Liga'!$A:$D,4,FALSE)</f>
        <v>Hreljin</v>
      </c>
      <c r="G937" s="26">
        <v>2</v>
      </c>
      <c r="H937" s="36" t="s">
        <v>13</v>
      </c>
      <c r="I937" s="37">
        <v>100</v>
      </c>
      <c r="J937" s="38">
        <v>5</v>
      </c>
      <c r="K937" s="39" t="s">
        <v>1943</v>
      </c>
      <c r="L937" s="40" t="s">
        <v>1941</v>
      </c>
      <c r="M937" s="26" t="s">
        <v>16</v>
      </c>
      <c r="N937" s="26"/>
      <c r="O937" s="35" t="str">
        <f t="shared" si="14"/>
        <v>DA</v>
      </c>
    </row>
    <row r="938" spans="1:15" ht="15.75" customHeight="1">
      <c r="A938" s="34">
        <v>937</v>
      </c>
      <c r="B938" s="34">
        <f>VLOOKUP(E938,'[1]CM Liga'!$A:$B,2,FALSE)</f>
        <v>285</v>
      </c>
      <c r="C938" s="35" t="str">
        <f>VLOOKUP(E938,'[1]CM Liga'!$A:$C,3,FALSE)</f>
        <v>Rijeka 2</v>
      </c>
      <c r="D938" s="26" t="s">
        <v>1944</v>
      </c>
      <c r="E938" s="35" t="s">
        <v>1959</v>
      </c>
      <c r="F938" s="35" t="str">
        <f>VLOOKUP(E938,'[1]CM Liga'!$A:$D,4,FALSE)</f>
        <v>Hreljin</v>
      </c>
      <c r="G938" s="26">
        <v>3</v>
      </c>
      <c r="H938" s="36" t="s">
        <v>13</v>
      </c>
      <c r="I938" s="37">
        <v>100</v>
      </c>
      <c r="J938" s="38">
        <v>2</v>
      </c>
      <c r="K938" s="39" t="s">
        <v>1945</v>
      </c>
      <c r="L938" s="40" t="s">
        <v>1941</v>
      </c>
      <c r="M938" s="26" t="s">
        <v>16</v>
      </c>
      <c r="N938" s="26"/>
      <c r="O938" s="35" t="str">
        <f t="shared" si="14"/>
        <v>DA</v>
      </c>
    </row>
    <row r="939" spans="1:15" ht="15.75" customHeight="1">
      <c r="A939" s="34">
        <v>938</v>
      </c>
      <c r="B939" s="34">
        <f>VLOOKUP(E939,'[1]CM Liga'!$A:$B,2,FALSE)</f>
        <v>285</v>
      </c>
      <c r="C939" s="35" t="str">
        <f>VLOOKUP(E939,'[1]CM Liga'!$A:$C,3,FALSE)</f>
        <v>Rijeka 2</v>
      </c>
      <c r="D939" s="26" t="s">
        <v>1946</v>
      </c>
      <c r="E939" s="35" t="s">
        <v>1959</v>
      </c>
      <c r="F939" s="35" t="str">
        <f>VLOOKUP(E939,'[1]CM Liga'!$A:$D,4,FALSE)</f>
        <v>Hreljin</v>
      </c>
      <c r="G939" s="26">
        <v>4</v>
      </c>
      <c r="H939" s="36" t="s">
        <v>13</v>
      </c>
      <c r="I939" s="37">
        <v>100</v>
      </c>
      <c r="J939" s="38">
        <v>3</v>
      </c>
      <c r="K939" s="39" t="s">
        <v>1947</v>
      </c>
      <c r="L939" s="40" t="s">
        <v>1941</v>
      </c>
      <c r="M939" s="26" t="s">
        <v>16</v>
      </c>
      <c r="N939" s="26"/>
      <c r="O939" s="35" t="str">
        <f t="shared" si="14"/>
        <v>DA</v>
      </c>
    </row>
    <row r="940" spans="1:15" ht="15.75" customHeight="1">
      <c r="A940" s="34">
        <v>939</v>
      </c>
      <c r="B940" s="34">
        <f>VLOOKUP(E940,'[1]CM Liga'!$A:$B,2,FALSE)</f>
        <v>285</v>
      </c>
      <c r="C940" s="35" t="str">
        <f>VLOOKUP(E940,'[1]CM Liga'!$A:$C,3,FALSE)</f>
        <v>Rijeka 2</v>
      </c>
      <c r="D940" s="26" t="s">
        <v>1948</v>
      </c>
      <c r="E940" s="35" t="s">
        <v>1959</v>
      </c>
      <c r="F940" s="35" t="str">
        <f>VLOOKUP(E940,'[1]CM Liga'!$A:$D,4,FALSE)</f>
        <v>Hreljin</v>
      </c>
      <c r="G940" s="26">
        <v>5</v>
      </c>
      <c r="H940" s="36" t="s">
        <v>36</v>
      </c>
      <c r="I940" s="37">
        <v>200</v>
      </c>
      <c r="J940" s="38">
        <v>6</v>
      </c>
      <c r="K940" s="39" t="s">
        <v>1949</v>
      </c>
      <c r="L940" s="40" t="s">
        <v>1950</v>
      </c>
      <c r="M940" s="26" t="s">
        <v>16</v>
      </c>
      <c r="N940" s="26"/>
      <c r="O940" s="35" t="str">
        <f t="shared" si="14"/>
        <v>DA</v>
      </c>
    </row>
    <row r="941" spans="1:15" ht="15.75" customHeight="1">
      <c r="A941" s="34">
        <v>940</v>
      </c>
      <c r="B941" s="34">
        <f>VLOOKUP(E941,'[1]CM Liga'!$A:$B,2,FALSE)</f>
        <v>285</v>
      </c>
      <c r="C941" s="35" t="str">
        <f>VLOOKUP(E941,'[1]CM Liga'!$A:$C,3,FALSE)</f>
        <v>Rijeka 2</v>
      </c>
      <c r="D941" s="26" t="s">
        <v>1951</v>
      </c>
      <c r="E941" s="35" t="s">
        <v>1959</v>
      </c>
      <c r="F941" s="35" t="str">
        <f>VLOOKUP(E941,'[1]CM Liga'!$A:$D,4,FALSE)</f>
        <v>Hreljin</v>
      </c>
      <c r="G941" s="26">
        <v>6</v>
      </c>
      <c r="H941" s="36" t="s">
        <v>36</v>
      </c>
      <c r="I941" s="37">
        <v>130</v>
      </c>
      <c r="J941" s="38">
        <v>5</v>
      </c>
      <c r="K941" s="39" t="s">
        <v>1952</v>
      </c>
      <c r="L941" s="40" t="s">
        <v>1950</v>
      </c>
      <c r="M941" s="26" t="s">
        <v>16</v>
      </c>
      <c r="N941" s="26"/>
      <c r="O941" s="35" t="str">
        <f t="shared" si="14"/>
        <v>DA</v>
      </c>
    </row>
    <row r="942" spans="1:15" ht="15.75" customHeight="1">
      <c r="A942" s="34">
        <v>941</v>
      </c>
      <c r="B942" s="34">
        <f>VLOOKUP(E942,'[1]CM Liga'!$A:$B,2,FALSE)</f>
        <v>285</v>
      </c>
      <c r="C942" s="35" t="str">
        <f>VLOOKUP(E942,'[1]CM Liga'!$A:$C,3,FALSE)</f>
        <v>Rijeka 2</v>
      </c>
      <c r="D942" s="26" t="s">
        <v>1953</v>
      </c>
      <c r="E942" s="35" t="s">
        <v>1959</v>
      </c>
      <c r="F942" s="35" t="str">
        <f>VLOOKUP(E942,'[1]CM Liga'!$A:$D,4,FALSE)</f>
        <v>Hreljin</v>
      </c>
      <c r="G942" s="26">
        <v>7</v>
      </c>
      <c r="H942" s="36" t="s">
        <v>36</v>
      </c>
      <c r="I942" s="37">
        <v>90</v>
      </c>
      <c r="J942" s="38">
        <v>7</v>
      </c>
      <c r="K942" s="39" t="s">
        <v>1954</v>
      </c>
      <c r="L942" s="40" t="s">
        <v>1950</v>
      </c>
      <c r="M942" s="26" t="s">
        <v>16</v>
      </c>
      <c r="N942" s="26"/>
      <c r="O942" s="35" t="str">
        <f t="shared" si="14"/>
        <v>DA</v>
      </c>
    </row>
    <row r="943" spans="1:15" ht="15.75" customHeight="1">
      <c r="A943" s="34">
        <v>942</v>
      </c>
      <c r="B943" s="34">
        <f>VLOOKUP(E943,'[1]CM Liga'!$A:$B,2,FALSE)</f>
        <v>285</v>
      </c>
      <c r="C943" s="35" t="str">
        <f>VLOOKUP(E943,'[1]CM Liga'!$A:$C,3,FALSE)</f>
        <v>Rijeka 2</v>
      </c>
      <c r="D943" s="26" t="s">
        <v>1955</v>
      </c>
      <c r="E943" s="35" t="s">
        <v>1959</v>
      </c>
      <c r="F943" s="35" t="str">
        <f>VLOOKUP(E943,'[1]CM Liga'!$A:$D,4,FALSE)</f>
        <v>Hreljin</v>
      </c>
      <c r="G943" s="26">
        <v>8</v>
      </c>
      <c r="H943" s="36" t="s">
        <v>36</v>
      </c>
      <c r="I943" s="37">
        <v>80</v>
      </c>
      <c r="J943" s="38">
        <v>8</v>
      </c>
      <c r="K943" s="39" t="s">
        <v>1956</v>
      </c>
      <c r="L943" s="40" t="s">
        <v>1950</v>
      </c>
      <c r="M943" s="26" t="s">
        <v>16</v>
      </c>
      <c r="N943" s="26"/>
      <c r="O943" s="35" t="str">
        <f t="shared" si="14"/>
        <v>DA</v>
      </c>
    </row>
    <row r="944" spans="1:15" ht="15.75" customHeight="1">
      <c r="A944" s="34">
        <v>943</v>
      </c>
      <c r="B944" s="34">
        <f>VLOOKUP(E944,'[1]CM Liga'!$A:$B,2,FALSE)</f>
        <v>285</v>
      </c>
      <c r="C944" s="35" t="str">
        <f>VLOOKUP(E944,'[1]CM Liga'!$A:$C,3,FALSE)</f>
        <v>Rijeka 2</v>
      </c>
      <c r="D944" s="26" t="s">
        <v>1957</v>
      </c>
      <c r="E944" s="35" t="s">
        <v>1959</v>
      </c>
      <c r="F944" s="35" t="str">
        <f>VLOOKUP(E944,'[1]CM Liga'!$A:$D,4,FALSE)</f>
        <v>Hreljin</v>
      </c>
      <c r="G944" s="26">
        <v>9</v>
      </c>
      <c r="H944" s="36" t="s">
        <v>36</v>
      </c>
      <c r="I944" s="37">
        <v>320</v>
      </c>
      <c r="J944" s="38">
        <v>7</v>
      </c>
      <c r="K944" s="39" t="s">
        <v>1958</v>
      </c>
      <c r="L944" s="40" t="s">
        <v>1950</v>
      </c>
      <c r="M944" s="26" t="s">
        <v>16</v>
      </c>
      <c r="N944" s="26"/>
      <c r="O944" s="35" t="str">
        <f t="shared" si="14"/>
        <v>DA</v>
      </c>
    </row>
    <row r="945" spans="1:15" ht="15.75" customHeight="1">
      <c r="A945" s="34">
        <v>944</v>
      </c>
      <c r="B945" s="34">
        <f>VLOOKUP(E945,'[1]CM Liga'!$A:$B,2,FALSE)</f>
        <v>287</v>
      </c>
      <c r="C945" s="35" t="str">
        <f>VLOOKUP(E945,'[1]CM Liga'!$A:$C,3,FALSE)</f>
        <v>Rijeka 2</v>
      </c>
      <c r="D945" s="26" t="s">
        <v>1960</v>
      </c>
      <c r="E945" s="35" t="s">
        <v>1977</v>
      </c>
      <c r="F945" s="35" t="str">
        <f>VLOOKUP(E945,'[1]CM Liga'!$A:$D,4,FALSE)</f>
        <v>Vrbovsko</v>
      </c>
      <c r="G945" s="26">
        <v>1</v>
      </c>
      <c r="H945" s="36" t="s">
        <v>13</v>
      </c>
      <c r="I945" s="37">
        <v>180</v>
      </c>
      <c r="J945" s="38">
        <v>7.3</v>
      </c>
      <c r="K945" s="39" t="s">
        <v>1961</v>
      </c>
      <c r="L945" s="40" t="s">
        <v>1962</v>
      </c>
      <c r="M945" s="26" t="s">
        <v>16</v>
      </c>
      <c r="N945" s="26"/>
      <c r="O945" s="35" t="str">
        <f t="shared" si="14"/>
        <v>DA</v>
      </c>
    </row>
    <row r="946" spans="1:15" ht="15.75" customHeight="1">
      <c r="A946" s="34">
        <v>945</v>
      </c>
      <c r="B946" s="34">
        <f>VLOOKUP(E946,'[1]CM Liga'!$A:$B,2,FALSE)</f>
        <v>287</v>
      </c>
      <c r="C946" s="35" t="str">
        <f>VLOOKUP(E946,'[1]CM Liga'!$A:$C,3,FALSE)</f>
        <v>Rijeka 2</v>
      </c>
      <c r="D946" s="26" t="s">
        <v>1963</v>
      </c>
      <c r="E946" s="35" t="s">
        <v>1977</v>
      </c>
      <c r="F946" s="35" t="str">
        <f>VLOOKUP(E946,'[1]CM Liga'!$A:$D,4,FALSE)</f>
        <v>Vrbovsko</v>
      </c>
      <c r="G946" s="26">
        <v>2</v>
      </c>
      <c r="H946" s="36" t="s">
        <v>13</v>
      </c>
      <c r="I946" s="37">
        <v>180</v>
      </c>
      <c r="J946" s="38">
        <v>6.8</v>
      </c>
      <c r="K946" s="39" t="s">
        <v>1964</v>
      </c>
      <c r="L946" s="40" t="s">
        <v>1962</v>
      </c>
      <c r="M946" s="26" t="s">
        <v>16</v>
      </c>
      <c r="N946" s="26"/>
      <c r="O946" s="35" t="str">
        <f t="shared" si="14"/>
        <v>DA</v>
      </c>
    </row>
    <row r="947" spans="1:15" ht="15.75" customHeight="1">
      <c r="A947" s="34">
        <v>946</v>
      </c>
      <c r="B947" s="34">
        <f>VLOOKUP(E947,'[1]CM Liga'!$A:$B,2,FALSE)</f>
        <v>287</v>
      </c>
      <c r="C947" s="35" t="str">
        <f>VLOOKUP(E947,'[1]CM Liga'!$A:$C,3,FALSE)</f>
        <v>Rijeka 2</v>
      </c>
      <c r="D947" s="26" t="s">
        <v>1965</v>
      </c>
      <c r="E947" s="35" t="s">
        <v>1977</v>
      </c>
      <c r="F947" s="35" t="str">
        <f>VLOOKUP(E947,'[1]CM Liga'!$A:$D,4,FALSE)</f>
        <v>Vrbovsko</v>
      </c>
      <c r="G947" s="26">
        <v>3</v>
      </c>
      <c r="H947" s="36" t="s">
        <v>13</v>
      </c>
      <c r="I947" s="37">
        <v>170</v>
      </c>
      <c r="J947" s="38">
        <v>6.6</v>
      </c>
      <c r="K947" s="39" t="s">
        <v>1966</v>
      </c>
      <c r="L947" s="40" t="s">
        <v>1962</v>
      </c>
      <c r="M947" s="26" t="s">
        <v>16</v>
      </c>
      <c r="N947" s="26"/>
      <c r="O947" s="35" t="str">
        <f t="shared" si="14"/>
        <v>DA</v>
      </c>
    </row>
    <row r="948" spans="1:15" ht="15.75" customHeight="1">
      <c r="A948" s="34">
        <v>947</v>
      </c>
      <c r="B948" s="34">
        <f>VLOOKUP(E948,'[1]CM Liga'!$A:$B,2,FALSE)</f>
        <v>287</v>
      </c>
      <c r="C948" s="35" t="str">
        <f>VLOOKUP(E948,'[1]CM Liga'!$A:$C,3,FALSE)</f>
        <v>Rijeka 2</v>
      </c>
      <c r="D948" s="26" t="s">
        <v>1967</v>
      </c>
      <c r="E948" s="35" t="s">
        <v>1977</v>
      </c>
      <c r="F948" s="35" t="str">
        <f>VLOOKUP(E948,'[1]CM Liga'!$A:$D,4,FALSE)</f>
        <v>Vrbovsko</v>
      </c>
      <c r="G948" s="26">
        <v>4</v>
      </c>
      <c r="H948" s="36" t="s">
        <v>13</v>
      </c>
      <c r="I948" s="37">
        <v>190</v>
      </c>
      <c r="J948" s="38">
        <v>5.2</v>
      </c>
      <c r="K948" s="39" t="s">
        <v>1968</v>
      </c>
      <c r="L948" s="40" t="s">
        <v>1962</v>
      </c>
      <c r="M948" s="26" t="s">
        <v>16</v>
      </c>
      <c r="N948" s="26"/>
      <c r="O948" s="35" t="str">
        <f t="shared" si="14"/>
        <v>DA</v>
      </c>
    </row>
    <row r="949" spans="1:15" ht="15.75" customHeight="1">
      <c r="A949" s="34">
        <v>948</v>
      </c>
      <c r="B949" s="34">
        <f>VLOOKUP(E949,'[1]CM Liga'!$A:$B,2,FALSE)</f>
        <v>287</v>
      </c>
      <c r="C949" s="35" t="str">
        <f>VLOOKUP(E949,'[1]CM Liga'!$A:$C,3,FALSE)</f>
        <v>Rijeka 2</v>
      </c>
      <c r="D949" s="26" t="s">
        <v>1969</v>
      </c>
      <c r="E949" s="35" t="s">
        <v>1977</v>
      </c>
      <c r="F949" s="35" t="str">
        <f>VLOOKUP(E949,'[1]CM Liga'!$A:$D,4,FALSE)</f>
        <v>Vrbovsko</v>
      </c>
      <c r="G949" s="26">
        <v>5</v>
      </c>
      <c r="H949" s="36" t="s">
        <v>13</v>
      </c>
      <c r="I949" s="37">
        <v>170</v>
      </c>
      <c r="J949" s="38">
        <v>5.4</v>
      </c>
      <c r="K949" s="39" t="s">
        <v>1970</v>
      </c>
      <c r="L949" s="40" t="s">
        <v>1962</v>
      </c>
      <c r="M949" s="26" t="s">
        <v>16</v>
      </c>
      <c r="N949" s="26"/>
      <c r="O949" s="35" t="str">
        <f t="shared" si="14"/>
        <v>DA</v>
      </c>
    </row>
    <row r="950" spans="1:15" ht="15.75" customHeight="1">
      <c r="A950" s="34">
        <v>949</v>
      </c>
      <c r="B950" s="34">
        <f>VLOOKUP(E950,'[1]CM Liga'!$A:$B,2,FALSE)</f>
        <v>287</v>
      </c>
      <c r="C950" s="35" t="str">
        <f>VLOOKUP(E950,'[1]CM Liga'!$A:$C,3,FALSE)</f>
        <v>Rijeka 2</v>
      </c>
      <c r="D950" s="26" t="s">
        <v>1971</v>
      </c>
      <c r="E950" s="35" t="s">
        <v>1977</v>
      </c>
      <c r="F950" s="35" t="str">
        <f>VLOOKUP(E950,'[1]CM Liga'!$A:$D,4,FALSE)</f>
        <v>Vrbovsko</v>
      </c>
      <c r="G950" s="26">
        <v>6</v>
      </c>
      <c r="H950" s="36" t="s">
        <v>13</v>
      </c>
      <c r="I950" s="37">
        <v>150</v>
      </c>
      <c r="J950" s="38">
        <v>6.1</v>
      </c>
      <c r="K950" s="39" t="s">
        <v>1972</v>
      </c>
      <c r="L950" s="40" t="s">
        <v>1962</v>
      </c>
      <c r="M950" s="26" t="s">
        <v>16</v>
      </c>
      <c r="N950" s="26"/>
      <c r="O950" s="35" t="str">
        <f t="shared" si="14"/>
        <v>DA</v>
      </c>
    </row>
    <row r="951" spans="1:15" ht="15.75" customHeight="1">
      <c r="A951" s="34">
        <v>950</v>
      </c>
      <c r="B951" s="34">
        <f>VLOOKUP(E951,'[1]CM Liga'!$A:$B,2,FALSE)</f>
        <v>287</v>
      </c>
      <c r="C951" s="35" t="str">
        <f>VLOOKUP(E951,'[1]CM Liga'!$A:$C,3,FALSE)</f>
        <v>Rijeka 2</v>
      </c>
      <c r="D951" s="26" t="s">
        <v>1973</v>
      </c>
      <c r="E951" s="35" t="s">
        <v>1977</v>
      </c>
      <c r="F951" s="35" t="str">
        <f>VLOOKUP(E951,'[1]CM Liga'!$A:$D,4,FALSE)</f>
        <v>Vrbovsko</v>
      </c>
      <c r="G951" s="26">
        <v>7</v>
      </c>
      <c r="H951" s="36" t="s">
        <v>13</v>
      </c>
      <c r="I951" s="37">
        <v>150</v>
      </c>
      <c r="J951" s="38">
        <v>6.3</v>
      </c>
      <c r="K951" s="39" t="s">
        <v>1974</v>
      </c>
      <c r="L951" s="40" t="s">
        <v>1962</v>
      </c>
      <c r="M951" s="26" t="s">
        <v>16</v>
      </c>
      <c r="N951" s="26"/>
      <c r="O951" s="35" t="str">
        <f t="shared" si="14"/>
        <v>DA</v>
      </c>
    </row>
    <row r="952" spans="1:15" ht="15.75" customHeight="1">
      <c r="A952" s="34">
        <v>951</v>
      </c>
      <c r="B952" s="34">
        <f>VLOOKUP(E952,'[1]CM Liga'!$A:$B,2,FALSE)</f>
        <v>287</v>
      </c>
      <c r="C952" s="35" t="str">
        <f>VLOOKUP(E952,'[1]CM Liga'!$A:$C,3,FALSE)</f>
        <v>Rijeka 2</v>
      </c>
      <c r="D952" s="26" t="s">
        <v>1975</v>
      </c>
      <c r="E952" s="35" t="s">
        <v>1977</v>
      </c>
      <c r="F952" s="35" t="str">
        <f>VLOOKUP(E952,'[1]CM Liga'!$A:$D,4,FALSE)</f>
        <v>Vrbovsko</v>
      </c>
      <c r="G952" s="26">
        <v>8</v>
      </c>
      <c r="H952" s="36" t="s">
        <v>13</v>
      </c>
      <c r="I952" s="37">
        <v>150</v>
      </c>
      <c r="J952" s="38">
        <v>9.1999999999999993</v>
      </c>
      <c r="K952" s="39" t="s">
        <v>1976</v>
      </c>
      <c r="L952" s="40" t="s">
        <v>1962</v>
      </c>
      <c r="M952" s="26" t="s">
        <v>16</v>
      </c>
      <c r="N952" s="26"/>
      <c r="O952" s="35" t="str">
        <f t="shared" si="14"/>
        <v>DA</v>
      </c>
    </row>
    <row r="953" spans="1:15" ht="15.75" customHeight="1">
      <c r="A953" s="34">
        <v>952</v>
      </c>
      <c r="B953" s="34">
        <f>VLOOKUP(E953,'[1]CM Liga'!$A:$B,2,FALSE)</f>
        <v>90</v>
      </c>
      <c r="C953" s="35" t="str">
        <f>VLOOKUP(E953,'[1]CM Liga'!$A:$C,3,FALSE)</f>
        <v>Zagorje 2</v>
      </c>
      <c r="D953" s="26" t="s">
        <v>1978</v>
      </c>
      <c r="E953" s="35" t="s">
        <v>1995</v>
      </c>
      <c r="F953" s="35" t="str">
        <f>VLOOKUP(E953,'[1]CM Liga'!$A:$D,4,FALSE)</f>
        <v>Pregrada</v>
      </c>
      <c r="G953" s="26">
        <v>1</v>
      </c>
      <c r="H953" s="36" t="s">
        <v>13</v>
      </c>
      <c r="I953" s="37">
        <v>190</v>
      </c>
      <c r="J953" s="38">
        <v>2</v>
      </c>
      <c r="K953" s="39" t="s">
        <v>1979</v>
      </c>
      <c r="L953" s="40" t="s">
        <v>1980</v>
      </c>
      <c r="M953" s="26" t="s">
        <v>81</v>
      </c>
      <c r="N953" s="26"/>
      <c r="O953" s="35" t="str">
        <f t="shared" si="14"/>
        <v>NE</v>
      </c>
    </row>
    <row r="954" spans="1:15" ht="15.75" customHeight="1">
      <c r="A954" s="34">
        <v>953</v>
      </c>
      <c r="B954" s="34">
        <f>VLOOKUP(E954,'[1]CM Liga'!$A:$B,2,FALSE)</f>
        <v>90</v>
      </c>
      <c r="C954" s="35" t="str">
        <f>VLOOKUP(E954,'[1]CM Liga'!$A:$C,3,FALSE)</f>
        <v>Zagorje 2</v>
      </c>
      <c r="D954" s="26" t="s">
        <v>1981</v>
      </c>
      <c r="E954" s="35" t="s">
        <v>1995</v>
      </c>
      <c r="F954" s="35" t="str">
        <f>VLOOKUP(E954,'[1]CM Liga'!$A:$D,4,FALSE)</f>
        <v>Pregrada</v>
      </c>
      <c r="G954" s="26">
        <v>2</v>
      </c>
      <c r="H954" s="36" t="s">
        <v>13</v>
      </c>
      <c r="I954" s="37">
        <v>190</v>
      </c>
      <c r="J954" s="38">
        <v>3</v>
      </c>
      <c r="K954" s="39" t="s">
        <v>1982</v>
      </c>
      <c r="L954" s="40" t="s">
        <v>1980</v>
      </c>
      <c r="M954" s="26" t="s">
        <v>81</v>
      </c>
      <c r="N954" s="26"/>
      <c r="O954" s="35" t="str">
        <f t="shared" si="14"/>
        <v>NE</v>
      </c>
    </row>
    <row r="955" spans="1:15" ht="15.75" customHeight="1">
      <c r="A955" s="34">
        <v>954</v>
      </c>
      <c r="B955" s="34">
        <f>VLOOKUP(E955,'[1]CM Liga'!$A:$B,2,FALSE)</f>
        <v>90</v>
      </c>
      <c r="C955" s="35" t="str">
        <f>VLOOKUP(E955,'[1]CM Liga'!$A:$C,3,FALSE)</f>
        <v>Zagorje 2</v>
      </c>
      <c r="D955" s="26" t="s">
        <v>1983</v>
      </c>
      <c r="E955" s="35" t="s">
        <v>1995</v>
      </c>
      <c r="F955" s="35" t="str">
        <f>VLOOKUP(E955,'[1]CM Liga'!$A:$D,4,FALSE)</f>
        <v>Pregrada</v>
      </c>
      <c r="G955" s="26">
        <v>3</v>
      </c>
      <c r="H955" s="36" t="s">
        <v>13</v>
      </c>
      <c r="I955" s="37">
        <v>190</v>
      </c>
      <c r="J955" s="38">
        <v>3</v>
      </c>
      <c r="K955" s="39" t="s">
        <v>1984</v>
      </c>
      <c r="L955" s="40" t="s">
        <v>1980</v>
      </c>
      <c r="M955" s="26" t="s">
        <v>81</v>
      </c>
      <c r="N955" s="26"/>
      <c r="O955" s="35" t="str">
        <f t="shared" si="14"/>
        <v>NE</v>
      </c>
    </row>
    <row r="956" spans="1:15" ht="15.75" customHeight="1">
      <c r="A956" s="34">
        <v>955</v>
      </c>
      <c r="B956" s="34">
        <f>VLOOKUP(E956,'[1]CM Liga'!$A:$B,2,FALSE)</f>
        <v>90</v>
      </c>
      <c r="C956" s="35" t="str">
        <f>VLOOKUP(E956,'[1]CM Liga'!$A:$C,3,FALSE)</f>
        <v>Zagorje 2</v>
      </c>
      <c r="D956" s="26" t="s">
        <v>1985</v>
      </c>
      <c r="E956" s="35" t="s">
        <v>1995</v>
      </c>
      <c r="F956" s="35" t="str">
        <f>VLOOKUP(E956,'[1]CM Liga'!$A:$D,4,FALSE)</f>
        <v>Pregrada</v>
      </c>
      <c r="G956" s="26">
        <v>4</v>
      </c>
      <c r="H956" s="36" t="s">
        <v>13</v>
      </c>
      <c r="I956" s="37">
        <v>190</v>
      </c>
      <c r="J956" s="38">
        <v>3</v>
      </c>
      <c r="K956" s="39" t="s">
        <v>1986</v>
      </c>
      <c r="L956" s="40" t="s">
        <v>1980</v>
      </c>
      <c r="M956" s="26" t="s">
        <v>81</v>
      </c>
      <c r="N956" s="26"/>
      <c r="O956" s="35" t="str">
        <f t="shared" si="14"/>
        <v>NE</v>
      </c>
    </row>
    <row r="957" spans="1:15" ht="15.75" customHeight="1">
      <c r="A957" s="34">
        <v>956</v>
      </c>
      <c r="B957" s="34">
        <f>VLOOKUP(E957,'[1]CM Liga'!$A:$B,2,FALSE)</f>
        <v>90</v>
      </c>
      <c r="C957" s="35" t="str">
        <f>VLOOKUP(E957,'[1]CM Liga'!$A:$C,3,FALSE)</f>
        <v>Zagorje 2</v>
      </c>
      <c r="D957" s="26" t="s">
        <v>1987</v>
      </c>
      <c r="E957" s="35" t="s">
        <v>1995</v>
      </c>
      <c r="F957" s="35" t="str">
        <f>VLOOKUP(E957,'[1]CM Liga'!$A:$D,4,FALSE)</f>
        <v>Pregrada</v>
      </c>
      <c r="G957" s="26">
        <v>5</v>
      </c>
      <c r="H957" s="36" t="s">
        <v>36</v>
      </c>
      <c r="I957" s="37">
        <v>320</v>
      </c>
      <c r="J957" s="38">
        <v>4</v>
      </c>
      <c r="K957" s="39" t="s">
        <v>1988</v>
      </c>
      <c r="L957" s="40" t="s">
        <v>1980</v>
      </c>
      <c r="M957" s="26" t="s">
        <v>81</v>
      </c>
      <c r="N957" s="26"/>
      <c r="O957" s="35" t="str">
        <f t="shared" si="14"/>
        <v>NE</v>
      </c>
    </row>
    <row r="958" spans="1:15" ht="15.75" customHeight="1">
      <c r="A958" s="34">
        <v>957</v>
      </c>
      <c r="B958" s="34">
        <f>VLOOKUP(E958,'[1]CM Liga'!$A:$B,2,FALSE)</f>
        <v>90</v>
      </c>
      <c r="C958" s="35" t="str">
        <f>VLOOKUP(E958,'[1]CM Liga'!$A:$C,3,FALSE)</f>
        <v>Zagorje 2</v>
      </c>
      <c r="D958" s="26" t="s">
        <v>1989</v>
      </c>
      <c r="E958" s="35" t="s">
        <v>1995</v>
      </c>
      <c r="F958" s="35" t="str">
        <f>VLOOKUP(E958,'[1]CM Liga'!$A:$D,4,FALSE)</f>
        <v>Pregrada</v>
      </c>
      <c r="G958" s="26">
        <v>6</v>
      </c>
      <c r="H958" s="36" t="s">
        <v>36</v>
      </c>
      <c r="I958" s="37">
        <v>170</v>
      </c>
      <c r="J958" s="38">
        <v>4</v>
      </c>
      <c r="K958" s="39" t="s">
        <v>1990</v>
      </c>
      <c r="L958" s="40" t="s">
        <v>1980</v>
      </c>
      <c r="M958" s="26" t="s">
        <v>81</v>
      </c>
      <c r="N958" s="26"/>
      <c r="O958" s="35" t="str">
        <f t="shared" si="14"/>
        <v>NE</v>
      </c>
    </row>
    <row r="959" spans="1:15" ht="15.75" customHeight="1">
      <c r="A959" s="34">
        <v>958</v>
      </c>
      <c r="B959" s="34">
        <f>VLOOKUP(E959,'[1]CM Liga'!$A:$B,2,FALSE)</f>
        <v>90</v>
      </c>
      <c r="C959" s="35" t="str">
        <f>VLOOKUP(E959,'[1]CM Liga'!$A:$C,3,FALSE)</f>
        <v>Zagorje 2</v>
      </c>
      <c r="D959" s="26" t="s">
        <v>1991</v>
      </c>
      <c r="E959" s="35" t="s">
        <v>1995</v>
      </c>
      <c r="F959" s="35" t="str">
        <f>VLOOKUP(E959,'[1]CM Liga'!$A:$D,4,FALSE)</f>
        <v>Pregrada</v>
      </c>
      <c r="G959" s="26">
        <v>7</v>
      </c>
      <c r="H959" s="36" t="s">
        <v>36</v>
      </c>
      <c r="I959" s="37">
        <v>210</v>
      </c>
      <c r="J959" s="38">
        <v>4</v>
      </c>
      <c r="K959" s="39" t="s">
        <v>1992</v>
      </c>
      <c r="L959" s="40" t="s">
        <v>1980</v>
      </c>
      <c r="M959" s="26" t="s">
        <v>81</v>
      </c>
      <c r="N959" s="26"/>
      <c r="O959" s="35" t="str">
        <f t="shared" ref="O959:O1022" si="15">IF(B959&gt;218,"DA","NE")</f>
        <v>NE</v>
      </c>
    </row>
    <row r="960" spans="1:15" ht="15.75" customHeight="1">
      <c r="A960" s="34">
        <v>959</v>
      </c>
      <c r="B960" s="34">
        <f>VLOOKUP(E960,'[1]CM Liga'!$A:$B,2,FALSE)</f>
        <v>90</v>
      </c>
      <c r="C960" s="35" t="str">
        <f>VLOOKUP(E960,'[1]CM Liga'!$A:$C,3,FALSE)</f>
        <v>Zagorje 2</v>
      </c>
      <c r="D960" s="26" t="s">
        <v>1993</v>
      </c>
      <c r="E960" s="35" t="s">
        <v>1995</v>
      </c>
      <c r="F960" s="35" t="str">
        <f>VLOOKUP(E960,'[1]CM Liga'!$A:$D,4,FALSE)</f>
        <v>Pregrada</v>
      </c>
      <c r="G960" s="26">
        <v>8</v>
      </c>
      <c r="H960" s="36" t="s">
        <v>36</v>
      </c>
      <c r="I960" s="37">
        <v>250</v>
      </c>
      <c r="J960" s="38">
        <v>4</v>
      </c>
      <c r="K960" s="39" t="s">
        <v>1994</v>
      </c>
      <c r="L960" s="40" t="s">
        <v>1980</v>
      </c>
      <c r="M960" s="26" t="s">
        <v>81</v>
      </c>
      <c r="N960" s="26"/>
      <c r="O960" s="35" t="str">
        <f t="shared" si="15"/>
        <v>NE</v>
      </c>
    </row>
    <row r="961" spans="1:15" ht="15.75" customHeight="1">
      <c r="A961" s="34">
        <v>960</v>
      </c>
      <c r="B961" s="34">
        <f>VLOOKUP(E961,'[1]CM Liga'!$A:$B,2,FALSE)</f>
        <v>291</v>
      </c>
      <c r="C961" s="35" t="str">
        <f>VLOOKUP(E961,'[1]CM Liga'!$A:$C,3,FALSE)</f>
        <v>Dugo Selo</v>
      </c>
      <c r="D961" s="26" t="s">
        <v>1996</v>
      </c>
      <c r="E961" s="35" t="s">
        <v>2014</v>
      </c>
      <c r="F961" s="35" t="str">
        <f>VLOOKUP(E961,'[1]CM Liga'!$A:$D,4,FALSE)</f>
        <v xml:space="preserve">Sesvete </v>
      </c>
      <c r="G961" s="26">
        <v>1</v>
      </c>
      <c r="H961" s="36" t="s">
        <v>36</v>
      </c>
      <c r="I961" s="37">
        <v>320</v>
      </c>
      <c r="J961" s="38">
        <v>6.4</v>
      </c>
      <c r="K961" s="39" t="s">
        <v>1997</v>
      </c>
      <c r="L961" s="40" t="s">
        <v>1998</v>
      </c>
      <c r="M961" s="26" t="s">
        <v>16</v>
      </c>
      <c r="N961" s="26"/>
      <c r="O961" s="35" t="str">
        <f t="shared" si="15"/>
        <v>DA</v>
      </c>
    </row>
    <row r="962" spans="1:15" ht="15.75" customHeight="1">
      <c r="A962" s="34">
        <v>961</v>
      </c>
      <c r="B962" s="34">
        <f>VLOOKUP(E962,'[1]CM Liga'!$A:$B,2,FALSE)</f>
        <v>291</v>
      </c>
      <c r="C962" s="35" t="str">
        <f>VLOOKUP(E962,'[1]CM Liga'!$A:$C,3,FALSE)</f>
        <v>Dugo Selo</v>
      </c>
      <c r="D962" s="26" t="s">
        <v>1999</v>
      </c>
      <c r="E962" s="35" t="s">
        <v>2014</v>
      </c>
      <c r="F962" s="35" t="str">
        <f>VLOOKUP(E962,'[1]CM Liga'!$A:$D,4,FALSE)</f>
        <v xml:space="preserve">Sesvete </v>
      </c>
      <c r="G962" s="26">
        <v>2</v>
      </c>
      <c r="H962" s="36" t="s">
        <v>36</v>
      </c>
      <c r="I962" s="37">
        <v>330</v>
      </c>
      <c r="J962" s="38">
        <v>7</v>
      </c>
      <c r="K962" s="39" t="s">
        <v>2000</v>
      </c>
      <c r="L962" s="40" t="s">
        <v>1998</v>
      </c>
      <c r="M962" s="26" t="s">
        <v>16</v>
      </c>
      <c r="N962" s="26"/>
      <c r="O962" s="35" t="str">
        <f t="shared" si="15"/>
        <v>DA</v>
      </c>
    </row>
    <row r="963" spans="1:15" ht="15.75" customHeight="1">
      <c r="A963" s="34">
        <v>962</v>
      </c>
      <c r="B963" s="34">
        <f>VLOOKUP(E963,'[1]CM Liga'!$A:$B,2,FALSE)</f>
        <v>291</v>
      </c>
      <c r="C963" s="35" t="str">
        <f>VLOOKUP(E963,'[1]CM Liga'!$A:$C,3,FALSE)</f>
        <v>Dugo Selo</v>
      </c>
      <c r="D963" s="26" t="s">
        <v>2001</v>
      </c>
      <c r="E963" s="35" t="s">
        <v>2014</v>
      </c>
      <c r="F963" s="35" t="str">
        <f>VLOOKUP(E963,'[1]CM Liga'!$A:$D,4,FALSE)</f>
        <v xml:space="preserve">Sesvete </v>
      </c>
      <c r="G963" s="26">
        <v>3</v>
      </c>
      <c r="H963" s="36" t="s">
        <v>36</v>
      </c>
      <c r="I963" s="37">
        <v>330</v>
      </c>
      <c r="J963" s="38">
        <v>6.2</v>
      </c>
      <c r="K963" s="39" t="s">
        <v>2002</v>
      </c>
      <c r="L963" s="40" t="s">
        <v>1998</v>
      </c>
      <c r="M963" s="26" t="s">
        <v>16</v>
      </c>
      <c r="N963" s="26"/>
      <c r="O963" s="35" t="str">
        <f t="shared" si="15"/>
        <v>DA</v>
      </c>
    </row>
    <row r="964" spans="1:15" ht="15.75" customHeight="1">
      <c r="A964" s="34">
        <v>963</v>
      </c>
      <c r="B964" s="34">
        <f>VLOOKUP(E964,'[1]CM Liga'!$A:$B,2,FALSE)</f>
        <v>291</v>
      </c>
      <c r="C964" s="35" t="str">
        <f>VLOOKUP(E964,'[1]CM Liga'!$A:$C,3,FALSE)</f>
        <v>Dugo Selo</v>
      </c>
      <c r="D964" s="26" t="s">
        <v>2003</v>
      </c>
      <c r="E964" s="35" t="s">
        <v>2014</v>
      </c>
      <c r="F964" s="35" t="str">
        <f>VLOOKUP(E964,'[1]CM Liga'!$A:$D,4,FALSE)</f>
        <v xml:space="preserve">Sesvete </v>
      </c>
      <c r="G964" s="26">
        <v>4</v>
      </c>
      <c r="H964" s="36" t="s">
        <v>36</v>
      </c>
      <c r="I964" s="37">
        <v>320</v>
      </c>
      <c r="J964" s="38">
        <v>6</v>
      </c>
      <c r="K964" s="39" t="s">
        <v>2004</v>
      </c>
      <c r="L964" s="40" t="s">
        <v>1998</v>
      </c>
      <c r="M964" s="26" t="s">
        <v>16</v>
      </c>
      <c r="N964" s="26"/>
      <c r="O964" s="35" t="str">
        <f t="shared" si="15"/>
        <v>DA</v>
      </c>
    </row>
    <row r="965" spans="1:15" ht="15.75" customHeight="1">
      <c r="A965" s="34">
        <v>964</v>
      </c>
      <c r="B965" s="34">
        <f>VLOOKUP(E965,'[1]CM Liga'!$A:$B,2,FALSE)</f>
        <v>291</v>
      </c>
      <c r="C965" s="35" t="str">
        <f>VLOOKUP(E965,'[1]CM Liga'!$A:$C,3,FALSE)</f>
        <v>Dugo Selo</v>
      </c>
      <c r="D965" s="26" t="s">
        <v>2005</v>
      </c>
      <c r="E965" s="35" t="s">
        <v>2014</v>
      </c>
      <c r="F965" s="35" t="str">
        <f>VLOOKUP(E965,'[1]CM Liga'!$A:$D,4,FALSE)</f>
        <v xml:space="preserve">Sesvete </v>
      </c>
      <c r="G965" s="26">
        <v>5</v>
      </c>
      <c r="H965" s="36" t="s">
        <v>36</v>
      </c>
      <c r="I965" s="37">
        <v>310</v>
      </c>
      <c r="J965" s="38">
        <v>12.7</v>
      </c>
      <c r="K965" s="39" t="s">
        <v>2006</v>
      </c>
      <c r="L965" s="40" t="s">
        <v>1998</v>
      </c>
      <c r="M965" s="26" t="s">
        <v>323</v>
      </c>
      <c r="N965" s="26" t="s">
        <v>2007</v>
      </c>
      <c r="O965" s="35" t="str">
        <f t="shared" si="15"/>
        <v>DA</v>
      </c>
    </row>
    <row r="966" spans="1:15" ht="15.75" customHeight="1">
      <c r="A966" s="34">
        <v>965</v>
      </c>
      <c r="B966" s="34">
        <f>VLOOKUP(E966,'[1]CM Liga'!$A:$B,2,FALSE)</f>
        <v>291</v>
      </c>
      <c r="C966" s="35" t="str">
        <f>VLOOKUP(E966,'[1]CM Liga'!$A:$C,3,FALSE)</f>
        <v>Dugo Selo</v>
      </c>
      <c r="D966" s="26" t="s">
        <v>2008</v>
      </c>
      <c r="E966" s="35" t="s">
        <v>2014</v>
      </c>
      <c r="F966" s="35" t="str">
        <f>VLOOKUP(E966,'[1]CM Liga'!$A:$D,4,FALSE)</f>
        <v xml:space="preserve">Sesvete </v>
      </c>
      <c r="G966" s="26">
        <v>6</v>
      </c>
      <c r="H966" s="36" t="s">
        <v>36</v>
      </c>
      <c r="I966" s="37">
        <v>200</v>
      </c>
      <c r="J966" s="38">
        <v>7.4</v>
      </c>
      <c r="K966" s="39" t="s">
        <v>2009</v>
      </c>
      <c r="L966" s="40" t="s">
        <v>1998</v>
      </c>
      <c r="M966" s="26" t="s">
        <v>16</v>
      </c>
      <c r="N966" s="26"/>
      <c r="O966" s="35" t="str">
        <f t="shared" si="15"/>
        <v>DA</v>
      </c>
    </row>
    <row r="967" spans="1:15" ht="15.75" customHeight="1">
      <c r="A967" s="34">
        <v>966</v>
      </c>
      <c r="B967" s="34">
        <f>VLOOKUP(E967,'[1]CM Liga'!$A:$B,2,FALSE)</f>
        <v>291</v>
      </c>
      <c r="C967" s="35" t="str">
        <f>VLOOKUP(E967,'[1]CM Liga'!$A:$C,3,FALSE)</f>
        <v>Dugo Selo</v>
      </c>
      <c r="D967" s="26" t="s">
        <v>2010</v>
      </c>
      <c r="E967" s="35" t="s">
        <v>2014</v>
      </c>
      <c r="F967" s="35" t="str">
        <f>VLOOKUP(E967,'[1]CM Liga'!$A:$D,4,FALSE)</f>
        <v xml:space="preserve">Sesvete </v>
      </c>
      <c r="G967" s="26">
        <v>7</v>
      </c>
      <c r="H967" s="36" t="s">
        <v>36</v>
      </c>
      <c r="I967" s="37">
        <v>330</v>
      </c>
      <c r="J967" s="38">
        <v>11.4</v>
      </c>
      <c r="K967" s="39" t="s">
        <v>2011</v>
      </c>
      <c r="L967" s="40" t="s">
        <v>1998</v>
      </c>
      <c r="M967" s="26" t="s">
        <v>16</v>
      </c>
      <c r="N967" s="26"/>
      <c r="O967" s="35" t="str">
        <f t="shared" si="15"/>
        <v>DA</v>
      </c>
    </row>
    <row r="968" spans="1:15" ht="15.75" customHeight="1">
      <c r="A968" s="34">
        <v>967</v>
      </c>
      <c r="B968" s="34">
        <f>VLOOKUP(E968,'[1]CM Liga'!$A:$B,2,FALSE)</f>
        <v>291</v>
      </c>
      <c r="C968" s="35" t="str">
        <f>VLOOKUP(E968,'[1]CM Liga'!$A:$C,3,FALSE)</f>
        <v>Dugo Selo</v>
      </c>
      <c r="D968" s="26" t="s">
        <v>2012</v>
      </c>
      <c r="E968" s="35" t="s">
        <v>2014</v>
      </c>
      <c r="F968" s="35" t="str">
        <f>VLOOKUP(E968,'[1]CM Liga'!$A:$D,4,FALSE)</f>
        <v xml:space="preserve">Sesvete </v>
      </c>
      <c r="G968" s="26">
        <v>8</v>
      </c>
      <c r="H968" s="36" t="s">
        <v>36</v>
      </c>
      <c r="I968" s="37">
        <v>320</v>
      </c>
      <c r="J968" s="38">
        <v>12.2</v>
      </c>
      <c r="K968" s="39" t="s">
        <v>2013</v>
      </c>
      <c r="L968" s="40" t="s">
        <v>1998</v>
      </c>
      <c r="M968" s="26" t="s">
        <v>323</v>
      </c>
      <c r="N968" s="26" t="s">
        <v>2007</v>
      </c>
      <c r="O968" s="35" t="str">
        <f t="shared" si="15"/>
        <v>DA</v>
      </c>
    </row>
    <row r="969" spans="1:15" ht="15.75" customHeight="1">
      <c r="A969" s="34">
        <v>968</v>
      </c>
      <c r="B969" s="34">
        <f>VLOOKUP(E969,'[1]CM Liga'!$A:$B,2,FALSE)</f>
        <v>299</v>
      </c>
      <c r="C969" s="35" t="str">
        <f>VLOOKUP(E969,'[1]CM Liga'!$A:$C,3,FALSE)</f>
        <v>Zadar</v>
      </c>
      <c r="D969" s="26" t="s">
        <v>2015</v>
      </c>
      <c r="E969" s="35" t="s">
        <v>2026</v>
      </c>
      <c r="F969" s="35" t="str">
        <f>VLOOKUP(E969,'[1]CM Liga'!$A:$D,4,FALSE)</f>
        <v>Zadar</v>
      </c>
      <c r="G969" s="26">
        <v>1</v>
      </c>
      <c r="H969" s="36" t="s">
        <v>36</v>
      </c>
      <c r="I969" s="37">
        <v>320</v>
      </c>
      <c r="J969" s="38">
        <v>11.6</v>
      </c>
      <c r="K969" s="39" t="s">
        <v>2016</v>
      </c>
      <c r="L969" s="40" t="s">
        <v>2017</v>
      </c>
      <c r="M969" s="26" t="s">
        <v>323</v>
      </c>
      <c r="N969" s="26"/>
      <c r="O969" s="35" t="str">
        <f t="shared" si="15"/>
        <v>DA</v>
      </c>
    </row>
    <row r="970" spans="1:15" ht="15.75" customHeight="1">
      <c r="A970" s="34">
        <v>969</v>
      </c>
      <c r="B970" s="34">
        <f>VLOOKUP(E970,'[1]CM Liga'!$A:$B,2,FALSE)</f>
        <v>299</v>
      </c>
      <c r="C970" s="35" t="str">
        <f>VLOOKUP(E970,'[1]CM Liga'!$A:$C,3,FALSE)</f>
        <v>Zadar</v>
      </c>
      <c r="D970" s="26" t="s">
        <v>2018</v>
      </c>
      <c r="E970" s="35" t="s">
        <v>2026</v>
      </c>
      <c r="F970" s="35" t="str">
        <f>VLOOKUP(E970,'[1]CM Liga'!$A:$D,4,FALSE)</f>
        <v>Zadar</v>
      </c>
      <c r="G970" s="26">
        <v>2</v>
      </c>
      <c r="H970" s="36" t="s">
        <v>36</v>
      </c>
      <c r="I970" s="37">
        <v>240</v>
      </c>
      <c r="J970" s="38">
        <v>7.3</v>
      </c>
      <c r="K970" s="39" t="s">
        <v>2019</v>
      </c>
      <c r="L970" s="40" t="s">
        <v>2017</v>
      </c>
      <c r="M970" s="26" t="s">
        <v>323</v>
      </c>
      <c r="N970" s="26"/>
      <c r="O970" s="35" t="str">
        <f t="shared" si="15"/>
        <v>DA</v>
      </c>
    </row>
    <row r="971" spans="1:15" ht="15.75" customHeight="1">
      <c r="A971" s="34">
        <v>970</v>
      </c>
      <c r="B971" s="34">
        <f>VLOOKUP(E971,'[1]CM Liga'!$A:$B,2,FALSE)</f>
        <v>299</v>
      </c>
      <c r="C971" s="35" t="str">
        <f>VLOOKUP(E971,'[1]CM Liga'!$A:$C,3,FALSE)</f>
        <v>Zadar</v>
      </c>
      <c r="D971" s="26" t="s">
        <v>2020</v>
      </c>
      <c r="E971" s="35" t="s">
        <v>2026</v>
      </c>
      <c r="F971" s="35" t="str">
        <f>VLOOKUP(E971,'[1]CM Liga'!$A:$D,4,FALSE)</f>
        <v>Zadar</v>
      </c>
      <c r="G971" s="26">
        <v>3</v>
      </c>
      <c r="H971" s="36" t="s">
        <v>36</v>
      </c>
      <c r="I971" s="37">
        <v>310</v>
      </c>
      <c r="J971" s="38">
        <v>7</v>
      </c>
      <c r="K971" s="39" t="s">
        <v>2021</v>
      </c>
      <c r="L971" s="40" t="s">
        <v>2017</v>
      </c>
      <c r="M971" s="26" t="s">
        <v>323</v>
      </c>
      <c r="N971" s="26"/>
      <c r="O971" s="35" t="str">
        <f t="shared" si="15"/>
        <v>DA</v>
      </c>
    </row>
    <row r="972" spans="1:15" ht="15.75" customHeight="1">
      <c r="A972" s="34">
        <v>971</v>
      </c>
      <c r="B972" s="34">
        <f>VLOOKUP(E972,'[1]CM Liga'!$A:$B,2,FALSE)</f>
        <v>299</v>
      </c>
      <c r="C972" s="35" t="str">
        <f>VLOOKUP(E972,'[1]CM Liga'!$A:$C,3,FALSE)</f>
        <v>Zadar</v>
      </c>
      <c r="D972" s="26" t="s">
        <v>2022</v>
      </c>
      <c r="E972" s="35" t="s">
        <v>2026</v>
      </c>
      <c r="F972" s="35" t="str">
        <f>VLOOKUP(E972,'[1]CM Liga'!$A:$D,4,FALSE)</f>
        <v>Zadar</v>
      </c>
      <c r="G972" s="26">
        <v>4</v>
      </c>
      <c r="H972" s="36" t="s">
        <v>36</v>
      </c>
      <c r="I972" s="37">
        <v>330</v>
      </c>
      <c r="J972" s="38">
        <v>13.3</v>
      </c>
      <c r="K972" s="39" t="s">
        <v>2023</v>
      </c>
      <c r="L972" s="40" t="s">
        <v>2017</v>
      </c>
      <c r="M972" s="26" t="s">
        <v>16</v>
      </c>
      <c r="N972" s="26"/>
      <c r="O972" s="35" t="str">
        <f t="shared" si="15"/>
        <v>DA</v>
      </c>
    </row>
    <row r="973" spans="1:15" ht="15.75" customHeight="1">
      <c r="A973" s="34">
        <v>972</v>
      </c>
      <c r="B973" s="34">
        <f>VLOOKUP(E973,'[1]CM Liga'!$A:$B,2,FALSE)</f>
        <v>299</v>
      </c>
      <c r="C973" s="35" t="str">
        <f>VLOOKUP(E973,'[1]CM Liga'!$A:$C,3,FALSE)</f>
        <v>Zadar</v>
      </c>
      <c r="D973" s="26" t="s">
        <v>2024</v>
      </c>
      <c r="E973" s="35" t="s">
        <v>2026</v>
      </c>
      <c r="F973" s="35" t="str">
        <f>VLOOKUP(E973,'[1]CM Liga'!$A:$D,4,FALSE)</f>
        <v>Zadar</v>
      </c>
      <c r="G973" s="26">
        <v>5</v>
      </c>
      <c r="H973" s="36" t="s">
        <v>36</v>
      </c>
      <c r="I973" s="37">
        <v>280</v>
      </c>
      <c r="J973" s="38">
        <v>13.4</v>
      </c>
      <c r="K973" s="39" t="s">
        <v>2025</v>
      </c>
      <c r="L973" s="40" t="s">
        <v>2017</v>
      </c>
      <c r="M973" s="26" t="s">
        <v>16</v>
      </c>
      <c r="N973" s="26"/>
      <c r="O973" s="35" t="str">
        <f t="shared" si="15"/>
        <v>DA</v>
      </c>
    </row>
    <row r="974" spans="1:15" ht="15.75" customHeight="1">
      <c r="A974" s="34">
        <v>973</v>
      </c>
      <c r="B974" s="34">
        <f>VLOOKUP(E974,'[1]CM Liga'!$A:$B,2,FALSE)</f>
        <v>302</v>
      </c>
      <c r="C974" s="35" t="str">
        <f>VLOOKUP(E974,'[1]CM Liga'!$A:$C,3,FALSE)</f>
        <v>Split 1</v>
      </c>
      <c r="D974" s="26" t="s">
        <v>2027</v>
      </c>
      <c r="E974" s="35" t="s">
        <v>2033</v>
      </c>
      <c r="F974" s="35" t="str">
        <f>VLOOKUP(E974,'[1]CM Liga'!$A:$D,4,FALSE)</f>
        <v>Trogir</v>
      </c>
      <c r="G974" s="26">
        <v>1</v>
      </c>
      <c r="H974" s="36" t="s">
        <v>36</v>
      </c>
      <c r="I974" s="37">
        <v>320</v>
      </c>
      <c r="J974" s="38">
        <v>6</v>
      </c>
      <c r="K974" s="39" t="s">
        <v>2028</v>
      </c>
      <c r="L974" s="40" t="s">
        <v>2029</v>
      </c>
      <c r="M974" s="26" t="s">
        <v>16</v>
      </c>
      <c r="N974" s="26" t="s">
        <v>2030</v>
      </c>
      <c r="O974" s="35" t="str">
        <f t="shared" si="15"/>
        <v>DA</v>
      </c>
    </row>
    <row r="975" spans="1:15" ht="15.75" customHeight="1">
      <c r="A975" s="34">
        <v>974</v>
      </c>
      <c r="B975" s="34">
        <f>VLOOKUP(E975,'[1]CM Liga'!$A:$B,2,FALSE)</f>
        <v>302</v>
      </c>
      <c r="C975" s="35" t="str">
        <f>VLOOKUP(E975,'[1]CM Liga'!$A:$C,3,FALSE)</f>
        <v>Split 1</v>
      </c>
      <c r="D975" s="26" t="s">
        <v>2031</v>
      </c>
      <c r="E975" s="35" t="s">
        <v>2033</v>
      </c>
      <c r="F975" s="35" t="str">
        <f>VLOOKUP(E975,'[1]CM Liga'!$A:$D,4,FALSE)</f>
        <v>Trogir</v>
      </c>
      <c r="G975" s="26">
        <v>2</v>
      </c>
      <c r="H975" s="36" t="s">
        <v>36</v>
      </c>
      <c r="I975" s="37">
        <v>120</v>
      </c>
      <c r="J975" s="38">
        <v>5</v>
      </c>
      <c r="K975" s="39" t="s">
        <v>2032</v>
      </c>
      <c r="L975" s="40" t="s">
        <v>2029</v>
      </c>
      <c r="M975" s="26" t="s">
        <v>16</v>
      </c>
      <c r="N975" s="26" t="s">
        <v>2030</v>
      </c>
      <c r="O975" s="35" t="str">
        <f t="shared" si="15"/>
        <v>DA</v>
      </c>
    </row>
    <row r="976" spans="1:15" ht="15.75" customHeight="1">
      <c r="A976" s="34">
        <v>975</v>
      </c>
      <c r="B976" s="34">
        <f>VLOOKUP(E976,'[1]CM Liga'!$A:$B,2,FALSE)</f>
        <v>134</v>
      </c>
      <c r="C976" s="35" t="str">
        <f>VLOOKUP(E976,'[1]CM Liga'!$A:$C,3,FALSE)</f>
        <v>Zagreb 1</v>
      </c>
      <c r="D976" s="26" t="s">
        <v>2034</v>
      </c>
      <c r="E976" s="35" t="s">
        <v>2053</v>
      </c>
      <c r="F976" s="35" t="str">
        <f>VLOOKUP(E976,'[1]CM Liga'!$A:$D,4,FALSE)</f>
        <v>Zagreb</v>
      </c>
      <c r="G976" s="26">
        <v>1</v>
      </c>
      <c r="H976" s="36" t="s">
        <v>36</v>
      </c>
      <c r="I976" s="37">
        <v>330</v>
      </c>
      <c r="J976" s="38">
        <v>7</v>
      </c>
      <c r="K976" s="39" t="s">
        <v>2035</v>
      </c>
      <c r="L976" s="40" t="s">
        <v>2036</v>
      </c>
      <c r="M976" s="26" t="s">
        <v>16</v>
      </c>
      <c r="N976" s="26"/>
      <c r="O976" s="35" t="str">
        <f t="shared" si="15"/>
        <v>NE</v>
      </c>
    </row>
    <row r="977" spans="1:15" ht="15.75" customHeight="1">
      <c r="A977" s="34">
        <v>976</v>
      </c>
      <c r="B977" s="34">
        <f>VLOOKUP(E977,'[1]CM Liga'!$A:$B,2,FALSE)</f>
        <v>134</v>
      </c>
      <c r="C977" s="35" t="str">
        <f>VLOOKUP(E977,'[1]CM Liga'!$A:$C,3,FALSE)</f>
        <v>Zagreb 1</v>
      </c>
      <c r="D977" s="26" t="s">
        <v>2037</v>
      </c>
      <c r="E977" s="35" t="s">
        <v>2053</v>
      </c>
      <c r="F977" s="35" t="str">
        <f>VLOOKUP(E977,'[1]CM Liga'!$A:$D,4,FALSE)</f>
        <v>Zagreb</v>
      </c>
      <c r="G977" s="26">
        <v>2</v>
      </c>
      <c r="H977" s="36" t="s">
        <v>36</v>
      </c>
      <c r="I977" s="37">
        <v>330</v>
      </c>
      <c r="J977" s="38">
        <v>11</v>
      </c>
      <c r="K977" s="39" t="s">
        <v>2038</v>
      </c>
      <c r="L977" s="40" t="s">
        <v>2036</v>
      </c>
      <c r="M977" s="26" t="s">
        <v>16</v>
      </c>
      <c r="N977" s="26"/>
      <c r="O977" s="35" t="str">
        <f t="shared" si="15"/>
        <v>NE</v>
      </c>
    </row>
    <row r="978" spans="1:15" ht="15.75" customHeight="1">
      <c r="A978" s="34">
        <v>977</v>
      </c>
      <c r="B978" s="34">
        <f>VLOOKUP(E978,'[1]CM Liga'!$A:$B,2,FALSE)</f>
        <v>134</v>
      </c>
      <c r="C978" s="35" t="str">
        <f>VLOOKUP(E978,'[1]CM Liga'!$A:$C,3,FALSE)</f>
        <v>Zagreb 1</v>
      </c>
      <c r="D978" s="26" t="s">
        <v>2039</v>
      </c>
      <c r="E978" s="35" t="s">
        <v>2053</v>
      </c>
      <c r="F978" s="35" t="str">
        <f>VLOOKUP(E978,'[1]CM Liga'!$A:$D,4,FALSE)</f>
        <v>Zagreb</v>
      </c>
      <c r="G978" s="26">
        <v>4</v>
      </c>
      <c r="H978" s="36" t="s">
        <v>36</v>
      </c>
      <c r="I978" s="37">
        <v>220</v>
      </c>
      <c r="J978" s="38">
        <v>7</v>
      </c>
      <c r="K978" s="39" t="s">
        <v>2040</v>
      </c>
      <c r="L978" s="40" t="s">
        <v>2036</v>
      </c>
      <c r="M978" s="26" t="s">
        <v>16</v>
      </c>
      <c r="N978" s="26"/>
      <c r="O978" s="35" t="str">
        <f t="shared" si="15"/>
        <v>NE</v>
      </c>
    </row>
    <row r="979" spans="1:15" ht="15.75" customHeight="1">
      <c r="A979" s="34">
        <v>978</v>
      </c>
      <c r="B979" s="34">
        <f>VLOOKUP(E979,'[1]CM Liga'!$A:$B,2,FALSE)</f>
        <v>134</v>
      </c>
      <c r="C979" s="35" t="str">
        <f>VLOOKUP(E979,'[1]CM Liga'!$A:$C,3,FALSE)</f>
        <v>Zagreb 1</v>
      </c>
      <c r="D979" s="26" t="s">
        <v>2041</v>
      </c>
      <c r="E979" s="35" t="s">
        <v>2053</v>
      </c>
      <c r="F979" s="35" t="str">
        <f>VLOOKUP(E979,'[1]CM Liga'!$A:$D,4,FALSE)</f>
        <v>Zagreb</v>
      </c>
      <c r="G979" s="26">
        <v>5</v>
      </c>
      <c r="H979" s="36" t="s">
        <v>36</v>
      </c>
      <c r="I979" s="37">
        <v>110</v>
      </c>
      <c r="J979" s="38">
        <v>6</v>
      </c>
      <c r="K979" s="39" t="s">
        <v>2042</v>
      </c>
      <c r="L979" s="40" t="s">
        <v>2036</v>
      </c>
      <c r="M979" s="26" t="s">
        <v>16</v>
      </c>
      <c r="N979" s="26" t="s">
        <v>2043</v>
      </c>
      <c r="O979" s="35" t="str">
        <f t="shared" si="15"/>
        <v>NE</v>
      </c>
    </row>
    <row r="980" spans="1:15" ht="15.75" customHeight="1">
      <c r="A980" s="34">
        <v>979</v>
      </c>
      <c r="B980" s="34">
        <f>VLOOKUP(E980,'[1]CM Liga'!$A:$B,2,FALSE)</f>
        <v>134</v>
      </c>
      <c r="C980" s="35" t="str">
        <f>VLOOKUP(E980,'[1]CM Liga'!$A:$C,3,FALSE)</f>
        <v>Zagreb 1</v>
      </c>
      <c r="D980" s="26" t="s">
        <v>2044</v>
      </c>
      <c r="E980" s="35" t="s">
        <v>2053</v>
      </c>
      <c r="F980" s="35" t="str">
        <f>VLOOKUP(E980,'[1]CM Liga'!$A:$D,4,FALSE)</f>
        <v>Zagreb</v>
      </c>
      <c r="G980" s="26">
        <v>6</v>
      </c>
      <c r="H980" s="36" t="s">
        <v>36</v>
      </c>
      <c r="I980" s="37">
        <v>190</v>
      </c>
      <c r="J980" s="38">
        <v>6</v>
      </c>
      <c r="K980" s="39" t="s">
        <v>2045</v>
      </c>
      <c r="L980" s="40" t="s">
        <v>2036</v>
      </c>
      <c r="M980" s="26" t="s">
        <v>16</v>
      </c>
      <c r="N980" s="26"/>
      <c r="O980" s="35" t="str">
        <f t="shared" si="15"/>
        <v>NE</v>
      </c>
    </row>
    <row r="981" spans="1:15" ht="15.75" customHeight="1">
      <c r="A981" s="34">
        <v>980</v>
      </c>
      <c r="B981" s="34">
        <f>VLOOKUP(E981,'[1]CM Liga'!$A:$B,2,FALSE)</f>
        <v>134</v>
      </c>
      <c r="C981" s="35" t="str">
        <f>VLOOKUP(E981,'[1]CM Liga'!$A:$C,3,FALSE)</f>
        <v>Zagreb 1</v>
      </c>
      <c r="D981" s="26" t="s">
        <v>2046</v>
      </c>
      <c r="E981" s="35" t="s">
        <v>2053</v>
      </c>
      <c r="F981" s="35" t="str">
        <f>VLOOKUP(E981,'[1]CM Liga'!$A:$D,4,FALSE)</f>
        <v>Zagreb</v>
      </c>
      <c r="G981" s="26">
        <v>7</v>
      </c>
      <c r="H981" s="36" t="s">
        <v>36</v>
      </c>
      <c r="I981" s="37">
        <v>330</v>
      </c>
      <c r="J981" s="38">
        <v>9</v>
      </c>
      <c r="K981" s="39" t="s">
        <v>2047</v>
      </c>
      <c r="L981" s="40" t="s">
        <v>2036</v>
      </c>
      <c r="M981" s="26" t="s">
        <v>16</v>
      </c>
      <c r="N981" s="26"/>
      <c r="O981" s="35" t="str">
        <f t="shared" si="15"/>
        <v>NE</v>
      </c>
    </row>
    <row r="982" spans="1:15" ht="15.75" customHeight="1">
      <c r="A982" s="34">
        <v>981</v>
      </c>
      <c r="B982" s="34">
        <f>VLOOKUP(E982,'[1]CM Liga'!$A:$B,2,FALSE)</f>
        <v>134</v>
      </c>
      <c r="C982" s="35" t="str">
        <f>VLOOKUP(E982,'[1]CM Liga'!$A:$C,3,FALSE)</f>
        <v>Zagreb 1</v>
      </c>
      <c r="D982" s="26" t="s">
        <v>2048</v>
      </c>
      <c r="E982" s="35" t="s">
        <v>2053</v>
      </c>
      <c r="F982" s="35" t="str">
        <f>VLOOKUP(E982,'[1]CM Liga'!$A:$D,4,FALSE)</f>
        <v>Zagreb</v>
      </c>
      <c r="G982" s="26">
        <v>8</v>
      </c>
      <c r="H982" s="36" t="s">
        <v>36</v>
      </c>
      <c r="I982" s="37">
        <v>0</v>
      </c>
      <c r="J982" s="38">
        <v>100</v>
      </c>
      <c r="K982" s="39" t="s">
        <v>2049</v>
      </c>
      <c r="L982" s="40" t="s">
        <v>2036</v>
      </c>
      <c r="M982" s="26" t="s">
        <v>16</v>
      </c>
      <c r="N982" s="26"/>
      <c r="O982" s="35" t="str">
        <f t="shared" si="15"/>
        <v>NE</v>
      </c>
    </row>
    <row r="983" spans="1:15" ht="15.75" customHeight="1">
      <c r="A983" s="34">
        <v>982</v>
      </c>
      <c r="B983" s="34">
        <f>VLOOKUP(E983,'[1]CM Liga'!$A:$B,2,FALSE)</f>
        <v>134</v>
      </c>
      <c r="C983" s="35" t="str">
        <f>VLOOKUP(E983,'[1]CM Liga'!$A:$C,3,FALSE)</f>
        <v>Zagreb 1</v>
      </c>
      <c r="D983" s="26" t="s">
        <v>2050</v>
      </c>
      <c r="E983" s="35" t="s">
        <v>2053</v>
      </c>
      <c r="F983" s="35" t="str">
        <f>VLOOKUP(E983,'[1]CM Liga'!$A:$D,4,FALSE)</f>
        <v>Zagreb</v>
      </c>
      <c r="G983" s="26">
        <v>9</v>
      </c>
      <c r="H983" s="36" t="s">
        <v>36</v>
      </c>
      <c r="I983" s="37">
        <v>340</v>
      </c>
      <c r="J983" s="38">
        <v>8</v>
      </c>
      <c r="K983" s="39" t="s">
        <v>2051</v>
      </c>
      <c r="L983" s="40" t="s">
        <v>2036</v>
      </c>
      <c r="M983" s="26" t="s">
        <v>16</v>
      </c>
      <c r="N983" s="26" t="s">
        <v>2052</v>
      </c>
      <c r="O983" s="35" t="str">
        <f t="shared" si="15"/>
        <v>NE</v>
      </c>
    </row>
    <row r="984" spans="1:15" ht="15.75" customHeight="1">
      <c r="A984" s="34">
        <v>983</v>
      </c>
      <c r="B984" s="34">
        <f>VLOOKUP(E984,'[1]CM Liga'!$A:$B,2,FALSE)</f>
        <v>304</v>
      </c>
      <c r="C984" s="35" t="str">
        <f>VLOOKUP(E984,'[1]CM Liga'!$A:$C,3,FALSE)</f>
        <v>Vinkovci</v>
      </c>
      <c r="D984" s="26" t="s">
        <v>2054</v>
      </c>
      <c r="E984" s="35" t="s">
        <v>2061</v>
      </c>
      <c r="F984" s="35" t="str">
        <f>VLOOKUP(E984,'[1]CM Liga'!$A:$D,4,FALSE)</f>
        <v>Županja</v>
      </c>
      <c r="G984" s="26">
        <v>1</v>
      </c>
      <c r="H984" s="36" t="s">
        <v>13</v>
      </c>
      <c r="I984" s="37">
        <v>190</v>
      </c>
      <c r="J984" s="38">
        <v>12.6</v>
      </c>
      <c r="K984" s="39" t="s">
        <v>2055</v>
      </c>
      <c r="L984" s="40" t="s">
        <v>2056</v>
      </c>
      <c r="M984" s="26" t="s">
        <v>16</v>
      </c>
      <c r="N984" s="26"/>
      <c r="O984" s="35" t="str">
        <f t="shared" si="15"/>
        <v>DA</v>
      </c>
    </row>
    <row r="985" spans="1:15" ht="15.75" customHeight="1">
      <c r="A985" s="34">
        <v>984</v>
      </c>
      <c r="B985" s="34">
        <f>VLOOKUP(E985,'[1]CM Liga'!$A:$B,2,FALSE)</f>
        <v>304</v>
      </c>
      <c r="C985" s="35" t="str">
        <f>VLOOKUP(E985,'[1]CM Liga'!$A:$C,3,FALSE)</f>
        <v>Vinkovci</v>
      </c>
      <c r="D985" s="26" t="s">
        <v>2057</v>
      </c>
      <c r="E985" s="35" t="s">
        <v>2061</v>
      </c>
      <c r="F985" s="35" t="str">
        <f>VLOOKUP(E985,'[1]CM Liga'!$A:$D,4,FALSE)</f>
        <v>Županja</v>
      </c>
      <c r="G985" s="26">
        <v>2</v>
      </c>
      <c r="H985" s="36" t="s">
        <v>13</v>
      </c>
      <c r="I985" s="37">
        <v>70</v>
      </c>
      <c r="J985" s="38">
        <v>5.6</v>
      </c>
      <c r="K985" s="39" t="s">
        <v>2058</v>
      </c>
      <c r="L985" s="40" t="s">
        <v>2056</v>
      </c>
      <c r="M985" s="26" t="s">
        <v>16</v>
      </c>
      <c r="N985" s="26"/>
      <c r="O985" s="35" t="str">
        <f t="shared" si="15"/>
        <v>DA</v>
      </c>
    </row>
    <row r="986" spans="1:15" ht="15.75" customHeight="1">
      <c r="A986" s="34">
        <v>985</v>
      </c>
      <c r="B986" s="34">
        <f>VLOOKUP(E986,'[1]CM Liga'!$A:$B,2,FALSE)</f>
        <v>304</v>
      </c>
      <c r="C986" s="35" t="str">
        <f>VLOOKUP(E986,'[1]CM Liga'!$A:$C,3,FALSE)</f>
        <v>Vinkovci</v>
      </c>
      <c r="D986" s="26" t="s">
        <v>2059</v>
      </c>
      <c r="E986" s="35" t="s">
        <v>2061</v>
      </c>
      <c r="F986" s="35" t="str">
        <f>VLOOKUP(E986,'[1]CM Liga'!$A:$D,4,FALSE)</f>
        <v>Županja</v>
      </c>
      <c r="G986" s="26">
        <v>3</v>
      </c>
      <c r="H986" s="36" t="s">
        <v>13</v>
      </c>
      <c r="I986" s="37">
        <v>70</v>
      </c>
      <c r="J986" s="38">
        <v>5.5</v>
      </c>
      <c r="K986" s="39" t="s">
        <v>2060</v>
      </c>
      <c r="L986" s="40" t="s">
        <v>2056</v>
      </c>
      <c r="M986" s="26" t="s">
        <v>16</v>
      </c>
      <c r="N986" s="26"/>
      <c r="O986" s="35" t="str">
        <f t="shared" si="15"/>
        <v>DA</v>
      </c>
    </row>
    <row r="987" spans="1:15" ht="15.75" customHeight="1">
      <c r="A987" s="34">
        <v>986</v>
      </c>
      <c r="B987" s="34">
        <f>VLOOKUP(E987,'[1]CM Liga'!$A:$B,2,FALSE)</f>
        <v>307</v>
      </c>
      <c r="C987" s="35" t="str">
        <f>VLOOKUP(E987,'[1]CM Liga'!$A:$C,3,FALSE)</f>
        <v>Đakovo</v>
      </c>
      <c r="D987" s="26" t="s">
        <v>2786</v>
      </c>
      <c r="E987" s="35" t="s">
        <v>2064</v>
      </c>
      <c r="F987" s="35" t="str">
        <f>VLOOKUP(E987,'[1]CM Liga'!$A:$D,4,FALSE)</f>
        <v>Vuka</v>
      </c>
      <c r="G987" s="26">
        <v>1</v>
      </c>
      <c r="H987" s="36" t="s">
        <v>36</v>
      </c>
      <c r="I987" s="37">
        <v>340</v>
      </c>
      <c r="J987" s="38">
        <v>14.2</v>
      </c>
      <c r="K987" s="39" t="s">
        <v>2062</v>
      </c>
      <c r="L987" s="40" t="s">
        <v>2953</v>
      </c>
      <c r="M987" s="26" t="s">
        <v>16</v>
      </c>
      <c r="N987" s="26"/>
      <c r="O987" s="35" t="str">
        <f t="shared" si="15"/>
        <v>DA</v>
      </c>
    </row>
    <row r="988" spans="1:15" ht="15.75" customHeight="1">
      <c r="A988" s="34">
        <v>987</v>
      </c>
      <c r="B988" s="34">
        <f>VLOOKUP(E988,'[1]CM Liga'!$A:$B,2,FALSE)</f>
        <v>307</v>
      </c>
      <c r="C988" s="35" t="str">
        <f>VLOOKUP(E988,'[1]CM Liga'!$A:$C,3,FALSE)</f>
        <v>Đakovo</v>
      </c>
      <c r="D988" s="26" t="s">
        <v>2787</v>
      </c>
      <c r="E988" s="35" t="s">
        <v>2064</v>
      </c>
      <c r="F988" s="35" t="str">
        <f>VLOOKUP(E988,'[1]CM Liga'!$A:$D,4,FALSE)</f>
        <v>Vuka</v>
      </c>
      <c r="G988" s="26">
        <v>2</v>
      </c>
      <c r="H988" s="36" t="s">
        <v>36</v>
      </c>
      <c r="I988" s="37">
        <v>340</v>
      </c>
      <c r="J988" s="38">
        <v>14.1</v>
      </c>
      <c r="K988" s="39" t="s">
        <v>2063</v>
      </c>
      <c r="L988" s="40" t="s">
        <v>2953</v>
      </c>
      <c r="M988" s="26" t="s">
        <v>16</v>
      </c>
      <c r="N988" s="26"/>
      <c r="O988" s="35" t="str">
        <f t="shared" si="15"/>
        <v>DA</v>
      </c>
    </row>
    <row r="989" spans="1:15" ht="15.75" customHeight="1">
      <c r="A989" s="34">
        <v>988</v>
      </c>
      <c r="B989" s="34">
        <f>VLOOKUP(E989,'[1]CM Liga'!$A:$B,2,FALSE)</f>
        <v>309</v>
      </c>
      <c r="C989" s="35" t="str">
        <f>VLOOKUP(E989,'[1]CM Liga'!$A:$C,3,FALSE)</f>
        <v>Istra 2</v>
      </c>
      <c r="D989" s="26" t="s">
        <v>2065</v>
      </c>
      <c r="E989" s="35" t="s">
        <v>2084</v>
      </c>
      <c r="F989" s="35" t="str">
        <f>VLOOKUP(E989,'[1]CM Liga'!$A:$D,4,FALSE)</f>
        <v>Pula</v>
      </c>
      <c r="G989" s="26">
        <v>1</v>
      </c>
      <c r="H989" s="36" t="s">
        <v>13</v>
      </c>
      <c r="I989" s="37">
        <v>180</v>
      </c>
      <c r="J989" s="38">
        <v>7.7</v>
      </c>
      <c r="K989" s="39" t="s">
        <v>2066</v>
      </c>
      <c r="L989" s="40" t="s">
        <v>2067</v>
      </c>
      <c r="M989" s="26" t="s">
        <v>16</v>
      </c>
      <c r="N989" s="26"/>
      <c r="O989" s="35" t="str">
        <f t="shared" si="15"/>
        <v>DA</v>
      </c>
    </row>
    <row r="990" spans="1:15" ht="15.75" customHeight="1">
      <c r="A990" s="34">
        <v>989</v>
      </c>
      <c r="B990" s="34">
        <f>VLOOKUP(E990,'[1]CM Liga'!$A:$B,2,FALSE)</f>
        <v>309</v>
      </c>
      <c r="C990" s="35" t="str">
        <f>VLOOKUP(E990,'[1]CM Liga'!$A:$C,3,FALSE)</f>
        <v>Istra 2</v>
      </c>
      <c r="D990" s="26" t="s">
        <v>2068</v>
      </c>
      <c r="E990" s="35" t="s">
        <v>2084</v>
      </c>
      <c r="F990" s="35" t="str">
        <f>VLOOKUP(E990,'[1]CM Liga'!$A:$D,4,FALSE)</f>
        <v>Pula</v>
      </c>
      <c r="G990" s="26">
        <v>2</v>
      </c>
      <c r="H990" s="36" t="s">
        <v>13</v>
      </c>
      <c r="I990" s="37">
        <v>180</v>
      </c>
      <c r="J990" s="38">
        <v>7.8</v>
      </c>
      <c r="K990" s="39" t="s">
        <v>2069</v>
      </c>
      <c r="L990" s="40" t="s">
        <v>2067</v>
      </c>
      <c r="M990" s="26" t="s">
        <v>16</v>
      </c>
      <c r="N990" s="26"/>
      <c r="O990" s="35" t="str">
        <f t="shared" si="15"/>
        <v>DA</v>
      </c>
    </row>
    <row r="991" spans="1:15" ht="15.75" customHeight="1">
      <c r="A991" s="34">
        <v>990</v>
      </c>
      <c r="B991" s="34">
        <f>VLOOKUP(E991,'[1]CM Liga'!$A:$B,2,FALSE)</f>
        <v>309</v>
      </c>
      <c r="C991" s="35" t="str">
        <f>VLOOKUP(E991,'[1]CM Liga'!$A:$C,3,FALSE)</f>
        <v>Istra 2</v>
      </c>
      <c r="D991" s="26" t="s">
        <v>2070</v>
      </c>
      <c r="E991" s="35" t="s">
        <v>2084</v>
      </c>
      <c r="F991" s="35" t="str">
        <f>VLOOKUP(E991,'[1]CM Liga'!$A:$D,4,FALSE)</f>
        <v>Pula</v>
      </c>
      <c r="G991" s="26">
        <v>3</v>
      </c>
      <c r="H991" s="36" t="s">
        <v>13</v>
      </c>
      <c r="I991" s="37">
        <v>180</v>
      </c>
      <c r="J991" s="38">
        <v>8.3000000000000007</v>
      </c>
      <c r="K991" s="39" t="s">
        <v>2071</v>
      </c>
      <c r="L991" s="40" t="s">
        <v>2067</v>
      </c>
      <c r="M991" s="26" t="s">
        <v>16</v>
      </c>
      <c r="N991" s="26"/>
      <c r="O991" s="35" t="str">
        <f t="shared" si="15"/>
        <v>DA</v>
      </c>
    </row>
    <row r="992" spans="1:15" ht="15.75" customHeight="1">
      <c r="A992" s="34">
        <v>991</v>
      </c>
      <c r="B992" s="34">
        <f>VLOOKUP(E992,'[1]CM Liga'!$A:$B,2,FALSE)</f>
        <v>309</v>
      </c>
      <c r="C992" s="35" t="str">
        <f>VLOOKUP(E992,'[1]CM Liga'!$A:$C,3,FALSE)</f>
        <v>Istra 2</v>
      </c>
      <c r="D992" s="26" t="s">
        <v>2072</v>
      </c>
      <c r="E992" s="35" t="s">
        <v>2084</v>
      </c>
      <c r="F992" s="35" t="str">
        <f>VLOOKUP(E992,'[1]CM Liga'!$A:$D,4,FALSE)</f>
        <v>Pula</v>
      </c>
      <c r="G992" s="26">
        <v>4</v>
      </c>
      <c r="H992" s="36" t="s">
        <v>13</v>
      </c>
      <c r="I992" s="37">
        <v>140</v>
      </c>
      <c r="J992" s="38">
        <v>7.6</v>
      </c>
      <c r="K992" s="39" t="s">
        <v>2073</v>
      </c>
      <c r="L992" s="40" t="s">
        <v>2067</v>
      </c>
      <c r="M992" s="26" t="s">
        <v>16</v>
      </c>
      <c r="N992" s="26"/>
      <c r="O992" s="35" t="str">
        <f t="shared" si="15"/>
        <v>DA</v>
      </c>
    </row>
    <row r="993" spans="1:15" ht="15.75" customHeight="1">
      <c r="A993" s="34">
        <v>992</v>
      </c>
      <c r="B993" s="34">
        <f>VLOOKUP(E993,'[1]CM Liga'!$A:$B,2,FALSE)</f>
        <v>309</v>
      </c>
      <c r="C993" s="35" t="str">
        <f>VLOOKUP(E993,'[1]CM Liga'!$A:$C,3,FALSE)</f>
        <v>Istra 2</v>
      </c>
      <c r="D993" s="26" t="s">
        <v>2074</v>
      </c>
      <c r="E993" s="35" t="s">
        <v>2084</v>
      </c>
      <c r="F993" s="35" t="str">
        <f>VLOOKUP(E993,'[1]CM Liga'!$A:$D,4,FALSE)</f>
        <v>Pula</v>
      </c>
      <c r="G993" s="26">
        <v>5</v>
      </c>
      <c r="H993" s="36" t="s">
        <v>13</v>
      </c>
      <c r="I993" s="37">
        <v>80</v>
      </c>
      <c r="J993" s="38">
        <v>8</v>
      </c>
      <c r="K993" s="39" t="s">
        <v>2075</v>
      </c>
      <c r="L993" s="40" t="s">
        <v>2067</v>
      </c>
      <c r="M993" s="26" t="s">
        <v>16</v>
      </c>
      <c r="N993" s="26"/>
      <c r="O993" s="35" t="str">
        <f t="shared" si="15"/>
        <v>DA</v>
      </c>
    </row>
    <row r="994" spans="1:15" ht="15.75" customHeight="1">
      <c r="A994" s="34">
        <v>993</v>
      </c>
      <c r="B994" s="34">
        <f>VLOOKUP(E994,'[1]CM Liga'!$A:$B,2,FALSE)</f>
        <v>309</v>
      </c>
      <c r="C994" s="35" t="str">
        <f>VLOOKUP(E994,'[1]CM Liga'!$A:$C,3,FALSE)</f>
        <v>Istra 2</v>
      </c>
      <c r="D994" s="26" t="s">
        <v>2076</v>
      </c>
      <c r="E994" s="35" t="s">
        <v>2084</v>
      </c>
      <c r="F994" s="35" t="str">
        <f>VLOOKUP(E994,'[1]CM Liga'!$A:$D,4,FALSE)</f>
        <v>Pula</v>
      </c>
      <c r="G994" s="26">
        <v>6</v>
      </c>
      <c r="H994" s="36" t="s">
        <v>36</v>
      </c>
      <c r="I994" s="37">
        <v>250</v>
      </c>
      <c r="J994" s="38">
        <v>12</v>
      </c>
      <c r="K994" s="39" t="s">
        <v>2077</v>
      </c>
      <c r="L994" s="40" t="s">
        <v>2067</v>
      </c>
      <c r="M994" s="26" t="s">
        <v>16</v>
      </c>
      <c r="N994" s="26"/>
      <c r="O994" s="35" t="str">
        <f t="shared" si="15"/>
        <v>DA</v>
      </c>
    </row>
    <row r="995" spans="1:15" ht="15.75" customHeight="1">
      <c r="A995" s="34">
        <v>994</v>
      </c>
      <c r="B995" s="34">
        <f>VLOOKUP(E995,'[1]CM Liga'!$A:$B,2,FALSE)</f>
        <v>309</v>
      </c>
      <c r="C995" s="35" t="str">
        <f>VLOOKUP(E995,'[1]CM Liga'!$A:$C,3,FALSE)</f>
        <v>Istra 2</v>
      </c>
      <c r="D995" s="26" t="s">
        <v>2078</v>
      </c>
      <c r="E995" s="35" t="s">
        <v>2084</v>
      </c>
      <c r="F995" s="35" t="str">
        <f>VLOOKUP(E995,'[1]CM Liga'!$A:$D,4,FALSE)</f>
        <v>Pula</v>
      </c>
      <c r="G995" s="26">
        <v>7</v>
      </c>
      <c r="H995" s="36" t="s">
        <v>36</v>
      </c>
      <c r="I995" s="37">
        <v>150</v>
      </c>
      <c r="J995" s="38">
        <v>11.8</v>
      </c>
      <c r="K995" s="39" t="s">
        <v>2079</v>
      </c>
      <c r="L995" s="40" t="s">
        <v>2067</v>
      </c>
      <c r="M995" s="26" t="s">
        <v>16</v>
      </c>
      <c r="N995" s="26"/>
      <c r="O995" s="35" t="str">
        <f t="shared" si="15"/>
        <v>DA</v>
      </c>
    </row>
    <row r="996" spans="1:15" ht="15.75" customHeight="1">
      <c r="A996" s="34">
        <v>995</v>
      </c>
      <c r="B996" s="34">
        <f>VLOOKUP(E996,'[1]CM Liga'!$A:$B,2,FALSE)</f>
        <v>309</v>
      </c>
      <c r="C996" s="35" t="str">
        <f>VLOOKUP(E996,'[1]CM Liga'!$A:$C,3,FALSE)</f>
        <v>Istra 2</v>
      </c>
      <c r="D996" s="26" t="s">
        <v>2080</v>
      </c>
      <c r="E996" s="35" t="s">
        <v>2084</v>
      </c>
      <c r="F996" s="35" t="str">
        <f>VLOOKUP(E996,'[1]CM Liga'!$A:$D,4,FALSE)</f>
        <v>Pula</v>
      </c>
      <c r="G996" s="26">
        <v>8</v>
      </c>
      <c r="H996" s="36" t="s">
        <v>36</v>
      </c>
      <c r="I996" s="37">
        <v>150</v>
      </c>
      <c r="J996" s="38">
        <v>12.2</v>
      </c>
      <c r="K996" s="39" t="s">
        <v>2081</v>
      </c>
      <c r="L996" s="40" t="s">
        <v>2067</v>
      </c>
      <c r="M996" s="26" t="s">
        <v>16</v>
      </c>
      <c r="N996" s="26"/>
      <c r="O996" s="35" t="str">
        <f t="shared" si="15"/>
        <v>DA</v>
      </c>
    </row>
    <row r="997" spans="1:15" ht="15.75" customHeight="1">
      <c r="A997" s="34">
        <v>996</v>
      </c>
      <c r="B997" s="34">
        <f>VLOOKUP(E997,'[1]CM Liga'!$A:$B,2,FALSE)</f>
        <v>309</v>
      </c>
      <c r="C997" s="35" t="str">
        <f>VLOOKUP(E997,'[1]CM Liga'!$A:$C,3,FALSE)</f>
        <v>Istra 2</v>
      </c>
      <c r="D997" s="26" t="s">
        <v>2082</v>
      </c>
      <c r="E997" s="35" t="s">
        <v>2084</v>
      </c>
      <c r="F997" s="35" t="str">
        <f>VLOOKUP(E997,'[1]CM Liga'!$A:$D,4,FALSE)</f>
        <v>Pula</v>
      </c>
      <c r="G997" s="26">
        <v>9</v>
      </c>
      <c r="H997" s="36" t="s">
        <v>36</v>
      </c>
      <c r="I997" s="37">
        <v>150</v>
      </c>
      <c r="J997" s="38">
        <v>12.5</v>
      </c>
      <c r="K997" s="39" t="s">
        <v>2083</v>
      </c>
      <c r="L997" s="40" t="s">
        <v>2067</v>
      </c>
      <c r="M997" s="26" t="s">
        <v>16</v>
      </c>
      <c r="N997" s="26"/>
      <c r="O997" s="35" t="str">
        <f t="shared" si="15"/>
        <v>DA</v>
      </c>
    </row>
    <row r="998" spans="1:15" ht="15.75" customHeight="1">
      <c r="A998" s="34">
        <v>997</v>
      </c>
      <c r="B998" s="34">
        <f>VLOOKUP(E998,'[1]CM Liga'!$A:$B,2,FALSE)</f>
        <v>157</v>
      </c>
      <c r="C998" s="35" t="str">
        <f>VLOOKUP(E998,'[1]CM Liga'!$A:$C,3,FALSE)</f>
        <v>Velika Gorica</v>
      </c>
      <c r="D998" s="26" t="s">
        <v>2085</v>
      </c>
      <c r="E998" s="35" t="s">
        <v>2094</v>
      </c>
      <c r="F998" s="35" t="str">
        <f>VLOOKUP(E998,'[1]CM Liga'!$A:$D,4,FALSE)</f>
        <v>Velika Gorica</v>
      </c>
      <c r="G998" s="26">
        <v>1</v>
      </c>
      <c r="H998" s="36" t="s">
        <v>36</v>
      </c>
      <c r="I998" s="37">
        <v>340</v>
      </c>
      <c r="J998" s="38">
        <v>4.0999999999999996</v>
      </c>
      <c r="K998" s="39" t="s">
        <v>2086</v>
      </c>
      <c r="L998" s="40" t="s">
        <v>2087</v>
      </c>
      <c r="M998" s="26" t="s">
        <v>16</v>
      </c>
      <c r="N998" s="26"/>
      <c r="O998" s="35" t="str">
        <f t="shared" si="15"/>
        <v>NE</v>
      </c>
    </row>
    <row r="999" spans="1:15" ht="15.75" customHeight="1">
      <c r="A999" s="34">
        <v>998</v>
      </c>
      <c r="B999" s="34">
        <f>VLOOKUP(E999,'[1]CM Liga'!$A:$B,2,FALSE)</f>
        <v>157</v>
      </c>
      <c r="C999" s="35" t="str">
        <f>VLOOKUP(E999,'[1]CM Liga'!$A:$C,3,FALSE)</f>
        <v>Velika Gorica</v>
      </c>
      <c r="D999" s="26" t="s">
        <v>2088</v>
      </c>
      <c r="E999" s="35" t="s">
        <v>2094</v>
      </c>
      <c r="F999" s="35" t="str">
        <f>VLOOKUP(E999,'[1]CM Liga'!$A:$D,4,FALSE)</f>
        <v>Velika Gorica</v>
      </c>
      <c r="G999" s="26">
        <v>2</v>
      </c>
      <c r="H999" s="36" t="s">
        <v>36</v>
      </c>
      <c r="I999" s="37">
        <v>340</v>
      </c>
      <c r="J999" s="38">
        <v>4.5</v>
      </c>
      <c r="K999" s="39" t="s">
        <v>2089</v>
      </c>
      <c r="L999" s="40" t="s">
        <v>2087</v>
      </c>
      <c r="M999" s="26" t="s">
        <v>16</v>
      </c>
      <c r="N999" s="26"/>
      <c r="O999" s="35" t="str">
        <f t="shared" si="15"/>
        <v>NE</v>
      </c>
    </row>
    <row r="1000" spans="1:15" ht="15.75" customHeight="1">
      <c r="A1000" s="34">
        <v>999</v>
      </c>
      <c r="B1000" s="34">
        <f>VLOOKUP(E1000,'[1]CM Liga'!$A:$B,2,FALSE)</f>
        <v>157</v>
      </c>
      <c r="C1000" s="35" t="str">
        <f>VLOOKUP(E1000,'[1]CM Liga'!$A:$C,3,FALSE)</f>
        <v>Velika Gorica</v>
      </c>
      <c r="D1000" s="26" t="s">
        <v>2090</v>
      </c>
      <c r="E1000" s="35" t="s">
        <v>2094</v>
      </c>
      <c r="F1000" s="35" t="str">
        <f>VLOOKUP(E1000,'[1]CM Liga'!$A:$D,4,FALSE)</f>
        <v>Velika Gorica</v>
      </c>
      <c r="G1000" s="26">
        <v>3</v>
      </c>
      <c r="H1000" s="36" t="s">
        <v>36</v>
      </c>
      <c r="I1000" s="37">
        <v>340</v>
      </c>
      <c r="J1000" s="38">
        <v>4.4000000000000004</v>
      </c>
      <c r="K1000" s="39" t="s">
        <v>2091</v>
      </c>
      <c r="L1000" s="40" t="s">
        <v>2087</v>
      </c>
      <c r="M1000" s="26" t="s">
        <v>16</v>
      </c>
      <c r="N1000" s="26"/>
      <c r="O1000" s="35" t="str">
        <f t="shared" si="15"/>
        <v>NE</v>
      </c>
    </row>
    <row r="1001" spans="1:15" ht="15.75" customHeight="1">
      <c r="A1001" s="34">
        <v>1000</v>
      </c>
      <c r="B1001" s="34">
        <f>VLOOKUP(E1001,'[1]CM Liga'!$A:$B,2,FALSE)</f>
        <v>157</v>
      </c>
      <c r="C1001" s="35" t="str">
        <f>VLOOKUP(E1001,'[1]CM Liga'!$A:$C,3,FALSE)</f>
        <v>Velika Gorica</v>
      </c>
      <c r="D1001" s="26" t="s">
        <v>2092</v>
      </c>
      <c r="E1001" s="35" t="s">
        <v>2094</v>
      </c>
      <c r="F1001" s="35" t="str">
        <f>VLOOKUP(E1001,'[1]CM Liga'!$A:$D,4,FALSE)</f>
        <v>Velika Gorica</v>
      </c>
      <c r="G1001" s="26">
        <v>4</v>
      </c>
      <c r="H1001" s="36" t="s">
        <v>36</v>
      </c>
      <c r="I1001" s="37">
        <v>340</v>
      </c>
      <c r="J1001" s="38">
        <v>5.8</v>
      </c>
      <c r="K1001" s="39" t="s">
        <v>2093</v>
      </c>
      <c r="L1001" s="40" t="s">
        <v>2087</v>
      </c>
      <c r="M1001" s="26" t="s">
        <v>16</v>
      </c>
      <c r="N1001" s="26"/>
      <c r="O1001" s="35" t="str">
        <f t="shared" si="15"/>
        <v>NE</v>
      </c>
    </row>
    <row r="1002" spans="1:15" ht="15.75" customHeight="1">
      <c r="A1002" s="34">
        <v>1001</v>
      </c>
      <c r="B1002" s="34">
        <f>VLOOKUP(E1002,'[1]CM Liga'!$A:$B,2,FALSE)</f>
        <v>141</v>
      </c>
      <c r="C1002" s="35" t="str">
        <f>VLOOKUP(E1002,'[1]CM Liga'!$A:$C,3,FALSE)</f>
        <v>Split 1</v>
      </c>
      <c r="D1002" s="26" t="s">
        <v>2095</v>
      </c>
      <c r="E1002" s="35" t="s">
        <v>2111</v>
      </c>
      <c r="F1002" s="35" t="str">
        <f>VLOOKUP(E1002,'[1]CM Liga'!$A:$D,4,FALSE)</f>
        <v>Kaštel Lukšić</v>
      </c>
      <c r="G1002" s="26">
        <v>1</v>
      </c>
      <c r="H1002" s="36" t="s">
        <v>36</v>
      </c>
      <c r="I1002" s="37">
        <v>330</v>
      </c>
      <c r="J1002" s="38">
        <v>5.35</v>
      </c>
      <c r="K1002" s="39" t="s">
        <v>2096</v>
      </c>
      <c r="L1002" s="40" t="s">
        <v>2097</v>
      </c>
      <c r="M1002" s="26" t="s">
        <v>16</v>
      </c>
      <c r="N1002" s="26" t="s">
        <v>1374</v>
      </c>
      <c r="O1002" s="35" t="str">
        <f t="shared" si="15"/>
        <v>NE</v>
      </c>
    </row>
    <row r="1003" spans="1:15" ht="15.75" customHeight="1">
      <c r="A1003" s="34">
        <v>1002</v>
      </c>
      <c r="B1003" s="34">
        <f>VLOOKUP(E1003,'[1]CM Liga'!$A:$B,2,FALSE)</f>
        <v>141</v>
      </c>
      <c r="C1003" s="35" t="str">
        <f>VLOOKUP(E1003,'[1]CM Liga'!$A:$C,3,FALSE)</f>
        <v>Split 1</v>
      </c>
      <c r="D1003" s="26" t="s">
        <v>2098</v>
      </c>
      <c r="E1003" s="35" t="s">
        <v>2111</v>
      </c>
      <c r="F1003" s="35" t="str">
        <f>VLOOKUP(E1003,'[1]CM Liga'!$A:$D,4,FALSE)</f>
        <v>Kaštel Lukšić</v>
      </c>
      <c r="G1003" s="26">
        <v>2</v>
      </c>
      <c r="H1003" s="36" t="s">
        <v>36</v>
      </c>
      <c r="I1003" s="37">
        <v>340</v>
      </c>
      <c r="J1003" s="38">
        <v>5.3</v>
      </c>
      <c r="K1003" s="39" t="s">
        <v>2099</v>
      </c>
      <c r="L1003" s="40" t="s">
        <v>2097</v>
      </c>
      <c r="M1003" s="26" t="s">
        <v>16</v>
      </c>
      <c r="N1003" s="26" t="s">
        <v>1377</v>
      </c>
      <c r="O1003" s="35" t="str">
        <f t="shared" si="15"/>
        <v>NE</v>
      </c>
    </row>
    <row r="1004" spans="1:15" ht="15.75" customHeight="1">
      <c r="A1004" s="34">
        <v>1003</v>
      </c>
      <c r="B1004" s="34">
        <f>VLOOKUP(E1004,'[1]CM Liga'!$A:$B,2,FALSE)</f>
        <v>141</v>
      </c>
      <c r="C1004" s="35" t="str">
        <f>VLOOKUP(E1004,'[1]CM Liga'!$A:$C,3,FALSE)</f>
        <v>Split 1</v>
      </c>
      <c r="D1004" s="26" t="s">
        <v>2100</v>
      </c>
      <c r="E1004" s="35" t="s">
        <v>2111</v>
      </c>
      <c r="F1004" s="35" t="str">
        <f>VLOOKUP(E1004,'[1]CM Liga'!$A:$D,4,FALSE)</f>
        <v>Kaštel Lukšić</v>
      </c>
      <c r="G1004" s="26">
        <v>3</v>
      </c>
      <c r="H1004" s="36" t="s">
        <v>36</v>
      </c>
      <c r="I1004" s="37">
        <v>60</v>
      </c>
      <c r="J1004" s="38">
        <v>100</v>
      </c>
      <c r="K1004" s="39"/>
      <c r="L1004" s="40" t="s">
        <v>2097</v>
      </c>
      <c r="M1004" s="26" t="s">
        <v>16</v>
      </c>
      <c r="N1004" s="26" t="s">
        <v>1380</v>
      </c>
      <c r="O1004" s="35" t="str">
        <f t="shared" si="15"/>
        <v>NE</v>
      </c>
    </row>
    <row r="1005" spans="1:15" ht="15.75" customHeight="1">
      <c r="A1005" s="34">
        <v>1004</v>
      </c>
      <c r="B1005" s="34">
        <f>VLOOKUP(E1005,'[1]CM Liga'!$A:$B,2,FALSE)</f>
        <v>141</v>
      </c>
      <c r="C1005" s="35" t="str">
        <f>VLOOKUP(E1005,'[1]CM Liga'!$A:$C,3,FALSE)</f>
        <v>Split 1</v>
      </c>
      <c r="D1005" s="26" t="s">
        <v>2101</v>
      </c>
      <c r="E1005" s="35" t="s">
        <v>2111</v>
      </c>
      <c r="F1005" s="35" t="str">
        <f>VLOOKUP(E1005,'[1]CM Liga'!$A:$D,4,FALSE)</f>
        <v>Kaštel Lukšić</v>
      </c>
      <c r="G1005" s="26">
        <v>4</v>
      </c>
      <c r="H1005" s="36" t="s">
        <v>36</v>
      </c>
      <c r="I1005" s="37">
        <v>90</v>
      </c>
      <c r="J1005" s="38">
        <v>4.2</v>
      </c>
      <c r="K1005" s="39" t="s">
        <v>2102</v>
      </c>
      <c r="L1005" s="40" t="s">
        <v>2097</v>
      </c>
      <c r="M1005" s="26" t="s">
        <v>16</v>
      </c>
      <c r="N1005" s="26" t="s">
        <v>1383</v>
      </c>
      <c r="O1005" s="35" t="str">
        <f t="shared" si="15"/>
        <v>NE</v>
      </c>
    </row>
    <row r="1006" spans="1:15" ht="15.75" customHeight="1">
      <c r="A1006" s="34">
        <v>1005</v>
      </c>
      <c r="B1006" s="34">
        <f>VLOOKUP(E1006,'[1]CM Liga'!$A:$B,2,FALSE)</f>
        <v>141</v>
      </c>
      <c r="C1006" s="35" t="str">
        <f>VLOOKUP(E1006,'[1]CM Liga'!$A:$C,3,FALSE)</f>
        <v>Split 1</v>
      </c>
      <c r="D1006" s="26" t="s">
        <v>2103</v>
      </c>
      <c r="E1006" s="35" t="s">
        <v>2111</v>
      </c>
      <c r="F1006" s="35" t="str">
        <f>VLOOKUP(E1006,'[1]CM Liga'!$A:$D,4,FALSE)</f>
        <v>Kaštel Lukšić</v>
      </c>
      <c r="G1006" s="26">
        <v>5</v>
      </c>
      <c r="H1006" s="36" t="s">
        <v>36</v>
      </c>
      <c r="I1006" s="37">
        <v>240</v>
      </c>
      <c r="J1006" s="38">
        <v>4.5999999999999996</v>
      </c>
      <c r="K1006" s="39" t="s">
        <v>2104</v>
      </c>
      <c r="L1006" s="40" t="s">
        <v>2097</v>
      </c>
      <c r="M1006" s="26" t="s">
        <v>16</v>
      </c>
      <c r="N1006" s="26" t="s">
        <v>1386</v>
      </c>
      <c r="O1006" s="35" t="str">
        <f t="shared" si="15"/>
        <v>NE</v>
      </c>
    </row>
    <row r="1007" spans="1:15" ht="15.75" customHeight="1">
      <c r="A1007" s="34">
        <v>1006</v>
      </c>
      <c r="B1007" s="34">
        <f>VLOOKUP(E1007,'[1]CM Liga'!$A:$B,2,FALSE)</f>
        <v>141</v>
      </c>
      <c r="C1007" s="35" t="str">
        <f>VLOOKUP(E1007,'[1]CM Liga'!$A:$C,3,FALSE)</f>
        <v>Split 1</v>
      </c>
      <c r="D1007" s="26" t="s">
        <v>2105</v>
      </c>
      <c r="E1007" s="35" t="s">
        <v>2111</v>
      </c>
      <c r="F1007" s="35" t="str">
        <f>VLOOKUP(E1007,'[1]CM Liga'!$A:$D,4,FALSE)</f>
        <v>Kaštel Lukšić</v>
      </c>
      <c r="G1007" s="26">
        <v>6</v>
      </c>
      <c r="H1007" s="36" t="s">
        <v>36</v>
      </c>
      <c r="I1007" s="37">
        <v>330</v>
      </c>
      <c r="J1007" s="38">
        <v>5.32</v>
      </c>
      <c r="K1007" s="39" t="s">
        <v>2106</v>
      </c>
      <c r="L1007" s="40" t="s">
        <v>2097</v>
      </c>
      <c r="M1007" s="26" t="s">
        <v>16</v>
      </c>
      <c r="N1007" s="26" t="s">
        <v>2107</v>
      </c>
      <c r="O1007" s="35" t="str">
        <f t="shared" si="15"/>
        <v>NE</v>
      </c>
    </row>
    <row r="1008" spans="1:15" ht="15.75" customHeight="1">
      <c r="A1008" s="34">
        <v>1007</v>
      </c>
      <c r="B1008" s="34">
        <f>VLOOKUP(E1008,'[1]CM Liga'!$A:$B,2,FALSE)</f>
        <v>141</v>
      </c>
      <c r="C1008" s="35" t="str">
        <f>VLOOKUP(E1008,'[1]CM Liga'!$A:$C,3,FALSE)</f>
        <v>Split 1</v>
      </c>
      <c r="D1008" s="26" t="s">
        <v>2108</v>
      </c>
      <c r="E1008" s="35" t="s">
        <v>2111</v>
      </c>
      <c r="F1008" s="35" t="str">
        <f>VLOOKUP(E1008,'[1]CM Liga'!$A:$D,4,FALSE)</f>
        <v>Kaštel Lukšić</v>
      </c>
      <c r="G1008" s="26">
        <v>7</v>
      </c>
      <c r="H1008" s="36" t="s">
        <v>36</v>
      </c>
      <c r="I1008" s="37">
        <v>330</v>
      </c>
      <c r="J1008" s="38">
        <v>6.4</v>
      </c>
      <c r="K1008" s="39" t="s">
        <v>2109</v>
      </c>
      <c r="L1008" s="40" t="s">
        <v>2097</v>
      </c>
      <c r="M1008" s="26" t="s">
        <v>16</v>
      </c>
      <c r="N1008" s="26" t="s">
        <v>2110</v>
      </c>
      <c r="O1008" s="35" t="str">
        <f t="shared" si="15"/>
        <v>NE</v>
      </c>
    </row>
    <row r="1009" spans="1:15" ht="15.75" customHeight="1">
      <c r="A1009" s="34">
        <v>1008</v>
      </c>
      <c r="B1009" s="34">
        <f>VLOOKUP(E1009,'[1]CM Liga'!$A:$B,2,FALSE)</f>
        <v>38</v>
      </c>
      <c r="C1009" s="35" t="str">
        <f>VLOOKUP(E1009,'[1]CM Liga'!$A:$C,3,FALSE)</f>
        <v>Zaprešić</v>
      </c>
      <c r="D1009" s="26" t="s">
        <v>2112</v>
      </c>
      <c r="E1009" s="35" t="s">
        <v>2115</v>
      </c>
      <c r="F1009" s="35" t="str">
        <f>VLOOKUP(E1009,'[1]CM Liga'!$A:$D,4,FALSE)</f>
        <v>Brdovec</v>
      </c>
      <c r="G1009" s="26">
        <v>1</v>
      </c>
      <c r="H1009" s="36" t="s">
        <v>13</v>
      </c>
      <c r="I1009" s="37">
        <v>190</v>
      </c>
      <c r="J1009" s="38">
        <v>9.1999999999999993</v>
      </c>
      <c r="K1009" s="39" t="s">
        <v>2113</v>
      </c>
      <c r="L1009" s="40" t="s">
        <v>2114</v>
      </c>
      <c r="M1009" s="26" t="s">
        <v>16</v>
      </c>
      <c r="N1009" s="26"/>
      <c r="O1009" s="35" t="str">
        <f t="shared" si="15"/>
        <v>NE</v>
      </c>
    </row>
    <row r="1010" spans="1:15" ht="15.75" customHeight="1">
      <c r="A1010" s="34">
        <v>1009</v>
      </c>
      <c r="B1010" s="34">
        <f>VLOOKUP(E1010,'[1]CM Liga'!$A:$B,2,FALSE)</f>
        <v>317</v>
      </c>
      <c r="C1010" s="35" t="str">
        <f>VLOOKUP(E1010,'[1]CM Liga'!$A:$C,3,FALSE)</f>
        <v>Zagorje 1</v>
      </c>
      <c r="D1010" s="26" t="s">
        <v>2116</v>
      </c>
      <c r="E1010" s="35" t="s">
        <v>2125</v>
      </c>
      <c r="F1010" s="35" t="str">
        <f>VLOOKUP(E1010,'[1]CM Liga'!$A:$D,4,FALSE)</f>
        <v>Novi Marof</v>
      </c>
      <c r="G1010" s="26">
        <v>1</v>
      </c>
      <c r="H1010" s="36" t="s">
        <v>36</v>
      </c>
      <c r="I1010" s="37">
        <v>340</v>
      </c>
      <c r="J1010" s="38">
        <v>7.1</v>
      </c>
      <c r="K1010" s="39" t="s">
        <v>2117</v>
      </c>
      <c r="L1010" s="40" t="s">
        <v>2118</v>
      </c>
      <c r="M1010" s="26" t="s">
        <v>16</v>
      </c>
      <c r="N1010" s="26"/>
      <c r="O1010" s="35" t="str">
        <f t="shared" si="15"/>
        <v>DA</v>
      </c>
    </row>
    <row r="1011" spans="1:15" ht="15.75" customHeight="1">
      <c r="A1011" s="34">
        <v>1010</v>
      </c>
      <c r="B1011" s="34">
        <f>VLOOKUP(E1011,'[1]CM Liga'!$A:$B,2,FALSE)</f>
        <v>317</v>
      </c>
      <c r="C1011" s="35" t="str">
        <f>VLOOKUP(E1011,'[1]CM Liga'!$A:$C,3,FALSE)</f>
        <v>Zagorje 1</v>
      </c>
      <c r="D1011" s="26" t="s">
        <v>2119</v>
      </c>
      <c r="E1011" s="35" t="s">
        <v>2125</v>
      </c>
      <c r="F1011" s="35" t="str">
        <f>VLOOKUP(E1011,'[1]CM Liga'!$A:$D,4,FALSE)</f>
        <v>Novi Marof</v>
      </c>
      <c r="G1011" s="26">
        <v>2</v>
      </c>
      <c r="H1011" s="36" t="s">
        <v>36</v>
      </c>
      <c r="I1011" s="37">
        <v>340</v>
      </c>
      <c r="J1011" s="38">
        <v>7.2</v>
      </c>
      <c r="K1011" s="39" t="s">
        <v>2120</v>
      </c>
      <c r="L1011" s="40" t="s">
        <v>2118</v>
      </c>
      <c r="M1011" s="26" t="s">
        <v>16</v>
      </c>
      <c r="N1011" s="26"/>
      <c r="O1011" s="35" t="str">
        <f t="shared" si="15"/>
        <v>DA</v>
      </c>
    </row>
    <row r="1012" spans="1:15" ht="15.75" customHeight="1">
      <c r="A1012" s="34">
        <v>1011</v>
      </c>
      <c r="B1012" s="34">
        <f>VLOOKUP(E1012,'[1]CM Liga'!$A:$B,2,FALSE)</f>
        <v>317</v>
      </c>
      <c r="C1012" s="35" t="str">
        <f>VLOOKUP(E1012,'[1]CM Liga'!$A:$C,3,FALSE)</f>
        <v>Zagorje 1</v>
      </c>
      <c r="D1012" s="26" t="s">
        <v>2121</v>
      </c>
      <c r="E1012" s="35" t="s">
        <v>2125</v>
      </c>
      <c r="F1012" s="35" t="str">
        <f>VLOOKUP(E1012,'[1]CM Liga'!$A:$D,4,FALSE)</f>
        <v>Novi Marof</v>
      </c>
      <c r="G1012" s="26">
        <v>3</v>
      </c>
      <c r="H1012" s="36" t="s">
        <v>36</v>
      </c>
      <c r="I1012" s="37">
        <v>340</v>
      </c>
      <c r="J1012" s="38">
        <v>11.7</v>
      </c>
      <c r="K1012" s="39" t="s">
        <v>2122</v>
      </c>
      <c r="L1012" s="40" t="s">
        <v>2118</v>
      </c>
      <c r="M1012" s="26" t="s">
        <v>16</v>
      </c>
      <c r="N1012" s="26"/>
      <c r="O1012" s="35" t="str">
        <f t="shared" si="15"/>
        <v>DA</v>
      </c>
    </row>
    <row r="1013" spans="1:15" ht="15.75" customHeight="1">
      <c r="A1013" s="34">
        <v>1012</v>
      </c>
      <c r="B1013" s="34">
        <f>VLOOKUP(E1013,'[1]CM Liga'!$A:$B,2,FALSE)</f>
        <v>317</v>
      </c>
      <c r="C1013" s="35" t="str">
        <f>VLOOKUP(E1013,'[1]CM Liga'!$A:$C,3,FALSE)</f>
        <v>Zagorje 1</v>
      </c>
      <c r="D1013" s="26" t="s">
        <v>2123</v>
      </c>
      <c r="E1013" s="35" t="s">
        <v>2125</v>
      </c>
      <c r="F1013" s="35" t="str">
        <f>VLOOKUP(E1013,'[1]CM Liga'!$A:$D,4,FALSE)</f>
        <v>Novi Marof</v>
      </c>
      <c r="G1013" s="26">
        <v>4</v>
      </c>
      <c r="H1013" s="36" t="s">
        <v>36</v>
      </c>
      <c r="I1013" s="37">
        <v>340</v>
      </c>
      <c r="J1013" s="38">
        <v>11.8</v>
      </c>
      <c r="K1013" s="39" t="s">
        <v>2124</v>
      </c>
      <c r="L1013" s="40" t="s">
        <v>2118</v>
      </c>
      <c r="M1013" s="26" t="s">
        <v>16</v>
      </c>
      <c r="N1013" s="26"/>
      <c r="O1013" s="35" t="str">
        <f t="shared" si="15"/>
        <v>DA</v>
      </c>
    </row>
    <row r="1014" spans="1:15" ht="15.75" customHeight="1">
      <c r="A1014" s="34">
        <v>1013</v>
      </c>
      <c r="B1014" s="34">
        <f>VLOOKUP(E1014,'[1]CM Liga'!$A:$B,2,FALSE)</f>
        <v>319</v>
      </c>
      <c r="C1014" s="35" t="str">
        <f>VLOOKUP(E1014,'[1]CM Liga'!$A:$C,3,FALSE)</f>
        <v>Velika Gorica</v>
      </c>
      <c r="D1014" s="26" t="s">
        <v>2126</v>
      </c>
      <c r="E1014" s="35" t="s">
        <v>2135</v>
      </c>
      <c r="F1014" s="35" t="str">
        <f>VLOOKUP(E1014,'[1]CM Liga'!$A:$D,4,FALSE)</f>
        <v>Pokupsko</v>
      </c>
      <c r="G1014" s="26">
        <v>1</v>
      </c>
      <c r="H1014" s="36" t="s">
        <v>13</v>
      </c>
      <c r="I1014" s="37">
        <v>180</v>
      </c>
      <c r="J1014" s="38">
        <v>5.2</v>
      </c>
      <c r="K1014" s="39" t="s">
        <v>2127</v>
      </c>
      <c r="L1014" s="40" t="s">
        <v>2128</v>
      </c>
      <c r="M1014" s="26" t="s">
        <v>16</v>
      </c>
      <c r="N1014" s="26"/>
      <c r="O1014" s="35" t="str">
        <f t="shared" si="15"/>
        <v>DA</v>
      </c>
    </row>
    <row r="1015" spans="1:15" ht="15.75" customHeight="1">
      <c r="A1015" s="34">
        <v>1014</v>
      </c>
      <c r="B1015" s="34">
        <f>VLOOKUP(E1015,'[1]CM Liga'!$A:$B,2,FALSE)</f>
        <v>319</v>
      </c>
      <c r="C1015" s="35" t="str">
        <f>VLOOKUP(E1015,'[1]CM Liga'!$A:$C,3,FALSE)</f>
        <v>Velika Gorica</v>
      </c>
      <c r="D1015" s="26" t="s">
        <v>2129</v>
      </c>
      <c r="E1015" s="35" t="s">
        <v>2135</v>
      </c>
      <c r="F1015" s="35" t="str">
        <f>VLOOKUP(E1015,'[1]CM Liga'!$A:$D,4,FALSE)</f>
        <v>Pokupsko</v>
      </c>
      <c r="G1015" s="26">
        <v>2</v>
      </c>
      <c r="H1015" s="36" t="s">
        <v>13</v>
      </c>
      <c r="I1015" s="37">
        <v>160</v>
      </c>
      <c r="J1015" s="38">
        <v>4.7</v>
      </c>
      <c r="K1015" s="39" t="s">
        <v>2130</v>
      </c>
      <c r="L1015" s="40" t="s">
        <v>2128</v>
      </c>
      <c r="M1015" s="26" t="s">
        <v>16</v>
      </c>
      <c r="N1015" s="26"/>
      <c r="O1015" s="35" t="str">
        <f t="shared" si="15"/>
        <v>DA</v>
      </c>
    </row>
    <row r="1016" spans="1:15" ht="15.75" customHeight="1">
      <c r="A1016" s="34">
        <v>1015</v>
      </c>
      <c r="B1016" s="34">
        <f>VLOOKUP(E1016,'[1]CM Liga'!$A:$B,2,FALSE)</f>
        <v>319</v>
      </c>
      <c r="C1016" s="35" t="str">
        <f>VLOOKUP(E1016,'[1]CM Liga'!$A:$C,3,FALSE)</f>
        <v>Velika Gorica</v>
      </c>
      <c r="D1016" s="26" t="s">
        <v>2131</v>
      </c>
      <c r="E1016" s="35" t="s">
        <v>2135</v>
      </c>
      <c r="F1016" s="35" t="str">
        <f>VLOOKUP(E1016,'[1]CM Liga'!$A:$D,4,FALSE)</f>
        <v>Pokupsko</v>
      </c>
      <c r="G1016" s="26">
        <v>3</v>
      </c>
      <c r="H1016" s="36" t="s">
        <v>13</v>
      </c>
      <c r="I1016" s="37">
        <v>130</v>
      </c>
      <c r="J1016" s="38">
        <v>4.5</v>
      </c>
      <c r="K1016" s="39" t="s">
        <v>2132</v>
      </c>
      <c r="L1016" s="40" t="s">
        <v>2128</v>
      </c>
      <c r="M1016" s="26" t="s">
        <v>16</v>
      </c>
      <c r="N1016" s="26"/>
      <c r="O1016" s="35" t="str">
        <f t="shared" si="15"/>
        <v>DA</v>
      </c>
    </row>
    <row r="1017" spans="1:15" ht="15.75" customHeight="1">
      <c r="A1017" s="34">
        <v>1016</v>
      </c>
      <c r="B1017" s="34">
        <f>VLOOKUP(E1017,'[1]CM Liga'!$A:$B,2,FALSE)</f>
        <v>319</v>
      </c>
      <c r="C1017" s="35" t="str">
        <f>VLOOKUP(E1017,'[1]CM Liga'!$A:$C,3,FALSE)</f>
        <v>Velika Gorica</v>
      </c>
      <c r="D1017" s="26" t="s">
        <v>2133</v>
      </c>
      <c r="E1017" s="35" t="s">
        <v>2135</v>
      </c>
      <c r="F1017" s="35" t="str">
        <f>VLOOKUP(E1017,'[1]CM Liga'!$A:$D,4,FALSE)</f>
        <v>Pokupsko</v>
      </c>
      <c r="G1017" s="26">
        <v>4</v>
      </c>
      <c r="H1017" s="36" t="s">
        <v>13</v>
      </c>
      <c r="I1017" s="37">
        <v>170</v>
      </c>
      <c r="J1017" s="38">
        <v>4.3</v>
      </c>
      <c r="K1017" s="39" t="s">
        <v>2134</v>
      </c>
      <c r="L1017" s="40" t="s">
        <v>2128</v>
      </c>
      <c r="M1017" s="26" t="s">
        <v>16</v>
      </c>
      <c r="N1017" s="26"/>
      <c r="O1017" s="35" t="str">
        <f t="shared" si="15"/>
        <v>DA</v>
      </c>
    </row>
    <row r="1018" spans="1:15" ht="15.75" customHeight="1">
      <c r="A1018" s="34">
        <v>1017</v>
      </c>
      <c r="B1018" s="34">
        <f>VLOOKUP(E1018,'[1]CM Liga'!$A:$B,2,FALSE)</f>
        <v>43</v>
      </c>
      <c r="C1018" s="35" t="str">
        <f>VLOOKUP(E1018,'[1]CM Liga'!$A:$C,3,FALSE)</f>
        <v>Dugo Selo</v>
      </c>
      <c r="D1018" s="26" t="s">
        <v>2136</v>
      </c>
      <c r="E1018" s="35" t="s">
        <v>2150</v>
      </c>
      <c r="F1018" s="35" t="str">
        <f>VLOOKUP(E1018,'[1]CM Liga'!$A:$D,4,FALSE)</f>
        <v>Posavski Bregi</v>
      </c>
      <c r="G1018" s="26">
        <v>1</v>
      </c>
      <c r="H1018" s="36" t="s">
        <v>36</v>
      </c>
      <c r="I1018" s="37">
        <v>330</v>
      </c>
      <c r="J1018" s="38">
        <v>6.7</v>
      </c>
      <c r="K1018" s="39" t="s">
        <v>2137</v>
      </c>
      <c r="L1018" s="40" t="s">
        <v>2138</v>
      </c>
      <c r="M1018" s="26" t="s">
        <v>2139</v>
      </c>
      <c r="N1018" s="26" t="s">
        <v>2140</v>
      </c>
      <c r="O1018" s="35" t="str">
        <f t="shared" si="15"/>
        <v>NE</v>
      </c>
    </row>
    <row r="1019" spans="1:15" ht="15.75" customHeight="1">
      <c r="A1019" s="34">
        <v>1018</v>
      </c>
      <c r="B1019" s="34">
        <f>VLOOKUP(E1019,'[1]CM Liga'!$A:$B,2,FALSE)</f>
        <v>43</v>
      </c>
      <c r="C1019" s="35" t="str">
        <f>VLOOKUP(E1019,'[1]CM Liga'!$A:$C,3,FALSE)</f>
        <v>Dugo Selo</v>
      </c>
      <c r="D1019" s="26" t="s">
        <v>2141</v>
      </c>
      <c r="E1019" s="35" t="s">
        <v>2150</v>
      </c>
      <c r="F1019" s="35" t="str">
        <f>VLOOKUP(E1019,'[1]CM Liga'!$A:$D,4,FALSE)</f>
        <v>Posavski Bregi</v>
      </c>
      <c r="G1019" s="26">
        <v>2</v>
      </c>
      <c r="H1019" s="36" t="s">
        <v>36</v>
      </c>
      <c r="I1019" s="37">
        <v>330</v>
      </c>
      <c r="J1019" s="38">
        <v>6.3</v>
      </c>
      <c r="K1019" s="39" t="s">
        <v>2142</v>
      </c>
      <c r="L1019" s="40" t="s">
        <v>2138</v>
      </c>
      <c r="M1019" s="26" t="s">
        <v>2143</v>
      </c>
      <c r="N1019" s="26" t="s">
        <v>2140</v>
      </c>
      <c r="O1019" s="35" t="str">
        <f t="shared" si="15"/>
        <v>NE</v>
      </c>
    </row>
    <row r="1020" spans="1:15" ht="15.75" customHeight="1">
      <c r="A1020" s="34">
        <v>1019</v>
      </c>
      <c r="B1020" s="34">
        <f>VLOOKUP(E1020,'[1]CM Liga'!$A:$B,2,FALSE)</f>
        <v>43</v>
      </c>
      <c r="C1020" s="35" t="str">
        <f>VLOOKUP(E1020,'[1]CM Liga'!$A:$C,3,FALSE)</f>
        <v>Dugo Selo</v>
      </c>
      <c r="D1020" s="26" t="s">
        <v>2144</v>
      </c>
      <c r="E1020" s="35" t="s">
        <v>2150</v>
      </c>
      <c r="F1020" s="35" t="str">
        <f>VLOOKUP(E1020,'[1]CM Liga'!$A:$D,4,FALSE)</f>
        <v>Posavski Bregi</v>
      </c>
      <c r="G1020" s="26">
        <v>3</v>
      </c>
      <c r="H1020" s="36" t="s">
        <v>36</v>
      </c>
      <c r="I1020" s="37">
        <v>340</v>
      </c>
      <c r="J1020" s="38">
        <v>6.6</v>
      </c>
      <c r="K1020" s="39" t="s">
        <v>2145</v>
      </c>
      <c r="L1020" s="40" t="s">
        <v>2138</v>
      </c>
      <c r="M1020" s="26" t="s">
        <v>2139</v>
      </c>
      <c r="N1020" s="26" t="s">
        <v>2140</v>
      </c>
      <c r="O1020" s="35" t="str">
        <f t="shared" si="15"/>
        <v>NE</v>
      </c>
    </row>
    <row r="1021" spans="1:15" ht="15.75" customHeight="1">
      <c r="A1021" s="34">
        <v>1020</v>
      </c>
      <c r="B1021" s="34">
        <f>VLOOKUP(E1021,'[1]CM Liga'!$A:$B,2,FALSE)</f>
        <v>43</v>
      </c>
      <c r="C1021" s="35" t="str">
        <f>VLOOKUP(E1021,'[1]CM Liga'!$A:$C,3,FALSE)</f>
        <v>Dugo Selo</v>
      </c>
      <c r="D1021" s="26" t="s">
        <v>2146</v>
      </c>
      <c r="E1021" s="35" t="s">
        <v>2150</v>
      </c>
      <c r="F1021" s="35" t="str">
        <f>VLOOKUP(E1021,'[1]CM Liga'!$A:$D,4,FALSE)</f>
        <v>Posavski Bregi</v>
      </c>
      <c r="G1021" s="26">
        <v>4</v>
      </c>
      <c r="H1021" s="36" t="s">
        <v>36</v>
      </c>
      <c r="I1021" s="37">
        <v>320</v>
      </c>
      <c r="J1021" s="38">
        <v>6.6</v>
      </c>
      <c r="K1021" s="39" t="s">
        <v>2147</v>
      </c>
      <c r="L1021" s="40" t="s">
        <v>2138</v>
      </c>
      <c r="M1021" s="26" t="s">
        <v>2143</v>
      </c>
      <c r="N1021" s="26" t="s">
        <v>2140</v>
      </c>
      <c r="O1021" s="35" t="str">
        <f t="shared" si="15"/>
        <v>NE</v>
      </c>
    </row>
    <row r="1022" spans="1:15" ht="15.75" customHeight="1">
      <c r="A1022" s="34">
        <v>1021</v>
      </c>
      <c r="B1022" s="34">
        <f>VLOOKUP(E1022,'[1]CM Liga'!$A:$B,2,FALSE)</f>
        <v>43</v>
      </c>
      <c r="C1022" s="35" t="str">
        <f>VLOOKUP(E1022,'[1]CM Liga'!$A:$C,3,FALSE)</f>
        <v>Dugo Selo</v>
      </c>
      <c r="D1022" s="26" t="s">
        <v>2148</v>
      </c>
      <c r="E1022" s="35" t="s">
        <v>2150</v>
      </c>
      <c r="F1022" s="35" t="str">
        <f>VLOOKUP(E1022,'[1]CM Liga'!$A:$D,4,FALSE)</f>
        <v>Posavski Bregi</v>
      </c>
      <c r="G1022" s="26">
        <v>5</v>
      </c>
      <c r="H1022" s="36" t="s">
        <v>36</v>
      </c>
      <c r="I1022" s="37">
        <v>160</v>
      </c>
      <c r="J1022" s="38">
        <v>2.9</v>
      </c>
      <c r="K1022" s="39" t="s">
        <v>2149</v>
      </c>
      <c r="L1022" s="40" t="s">
        <v>2138</v>
      </c>
      <c r="M1022" s="26" t="s">
        <v>2143</v>
      </c>
      <c r="N1022" s="26" t="s">
        <v>2140</v>
      </c>
      <c r="O1022" s="35" t="str">
        <f t="shared" si="15"/>
        <v>NE</v>
      </c>
    </row>
    <row r="1023" spans="1:15" ht="15.75" customHeight="1">
      <c r="A1023" s="34">
        <v>1022</v>
      </c>
      <c r="B1023" s="34">
        <f>VLOOKUP(E1023,'[1]CM Liga'!$A:$B,2,FALSE)</f>
        <v>170</v>
      </c>
      <c r="C1023" s="35" t="str">
        <f>VLOOKUP(E1023,'[1]CM Liga'!$A:$C,3,FALSE)</f>
        <v>Šibenik</v>
      </c>
      <c r="D1023" s="26" t="s">
        <v>2151</v>
      </c>
      <c r="E1023" s="35" t="s">
        <v>2168</v>
      </c>
      <c r="F1023" s="35" t="str">
        <f>VLOOKUP(E1023,'[1]CM Liga'!$A:$D,4,FALSE)</f>
        <v>Primošten</v>
      </c>
      <c r="G1023" s="26">
        <v>1</v>
      </c>
      <c r="H1023" s="36" t="s">
        <v>13</v>
      </c>
      <c r="I1023" s="37">
        <v>190</v>
      </c>
      <c r="J1023" s="38">
        <v>2.2999999999999998</v>
      </c>
      <c r="K1023" s="39" t="s">
        <v>2152</v>
      </c>
      <c r="L1023" s="40" t="s">
        <v>2153</v>
      </c>
      <c r="M1023" s="26" t="s">
        <v>16</v>
      </c>
      <c r="N1023" s="26"/>
      <c r="O1023" s="35" t="str">
        <f t="shared" ref="O1023:O1086" si="16">IF(B1023&gt;218,"DA","NE")</f>
        <v>NE</v>
      </c>
    </row>
    <row r="1024" spans="1:15" ht="15.75" customHeight="1">
      <c r="A1024" s="34">
        <v>1023</v>
      </c>
      <c r="B1024" s="34">
        <f>VLOOKUP(E1024,'[1]CM Liga'!$A:$B,2,FALSE)</f>
        <v>170</v>
      </c>
      <c r="C1024" s="35" t="str">
        <f>VLOOKUP(E1024,'[1]CM Liga'!$A:$C,3,FALSE)</f>
        <v>Šibenik</v>
      </c>
      <c r="D1024" s="26" t="s">
        <v>2154</v>
      </c>
      <c r="E1024" s="35" t="s">
        <v>2168</v>
      </c>
      <c r="F1024" s="35" t="str">
        <f>VLOOKUP(E1024,'[1]CM Liga'!$A:$D,4,FALSE)</f>
        <v>Primošten</v>
      </c>
      <c r="G1024" s="26">
        <v>2</v>
      </c>
      <c r="H1024" s="36" t="s">
        <v>13</v>
      </c>
      <c r="I1024" s="37">
        <v>190</v>
      </c>
      <c r="J1024" s="38">
        <v>2.7</v>
      </c>
      <c r="K1024" s="39" t="s">
        <v>2155</v>
      </c>
      <c r="L1024" s="40" t="s">
        <v>2153</v>
      </c>
      <c r="M1024" s="26" t="s">
        <v>16</v>
      </c>
      <c r="N1024" s="26"/>
      <c r="O1024" s="35" t="str">
        <f t="shared" si="16"/>
        <v>NE</v>
      </c>
    </row>
    <row r="1025" spans="1:15" ht="15.75" customHeight="1">
      <c r="A1025" s="34">
        <v>1024</v>
      </c>
      <c r="B1025" s="34">
        <f>VLOOKUP(E1025,'[1]CM Liga'!$A:$B,2,FALSE)</f>
        <v>170</v>
      </c>
      <c r="C1025" s="35" t="str">
        <f>VLOOKUP(E1025,'[1]CM Liga'!$A:$C,3,FALSE)</f>
        <v>Šibenik</v>
      </c>
      <c r="D1025" s="26" t="s">
        <v>2156</v>
      </c>
      <c r="E1025" s="35" t="s">
        <v>2168</v>
      </c>
      <c r="F1025" s="35" t="str">
        <f>VLOOKUP(E1025,'[1]CM Liga'!$A:$D,4,FALSE)</f>
        <v>Primošten</v>
      </c>
      <c r="G1025" s="26">
        <v>3</v>
      </c>
      <c r="H1025" s="36" t="s">
        <v>13</v>
      </c>
      <c r="I1025" s="37">
        <v>190</v>
      </c>
      <c r="J1025" s="38">
        <v>2.8</v>
      </c>
      <c r="K1025" s="39" t="s">
        <v>2157</v>
      </c>
      <c r="L1025" s="40" t="s">
        <v>2153</v>
      </c>
      <c r="M1025" s="26" t="s">
        <v>16</v>
      </c>
      <c r="N1025" s="26"/>
      <c r="O1025" s="35" t="str">
        <f t="shared" si="16"/>
        <v>NE</v>
      </c>
    </row>
    <row r="1026" spans="1:15" ht="15.75" customHeight="1">
      <c r="A1026" s="34">
        <v>1025</v>
      </c>
      <c r="B1026" s="34">
        <f>VLOOKUP(E1026,'[1]CM Liga'!$A:$B,2,FALSE)</f>
        <v>170</v>
      </c>
      <c r="C1026" s="35" t="str">
        <f>VLOOKUP(E1026,'[1]CM Liga'!$A:$C,3,FALSE)</f>
        <v>Šibenik</v>
      </c>
      <c r="D1026" s="26" t="s">
        <v>2158</v>
      </c>
      <c r="E1026" s="35" t="s">
        <v>2168</v>
      </c>
      <c r="F1026" s="35" t="str">
        <f>VLOOKUP(E1026,'[1]CM Liga'!$A:$D,4,FALSE)</f>
        <v>Primošten</v>
      </c>
      <c r="G1026" s="26">
        <v>4</v>
      </c>
      <c r="H1026" s="36" t="s">
        <v>13</v>
      </c>
      <c r="I1026" s="37">
        <v>190</v>
      </c>
      <c r="J1026" s="38">
        <v>2.6</v>
      </c>
      <c r="K1026" s="39" t="s">
        <v>2159</v>
      </c>
      <c r="L1026" s="40" t="s">
        <v>2153</v>
      </c>
      <c r="M1026" s="26" t="s">
        <v>16</v>
      </c>
      <c r="N1026" s="26"/>
      <c r="O1026" s="35" t="str">
        <f t="shared" si="16"/>
        <v>NE</v>
      </c>
    </row>
    <row r="1027" spans="1:15" ht="15.75" customHeight="1">
      <c r="A1027" s="34">
        <v>1026</v>
      </c>
      <c r="B1027" s="34">
        <f>VLOOKUP(E1027,'[1]CM Liga'!$A:$B,2,FALSE)</f>
        <v>170</v>
      </c>
      <c r="C1027" s="35" t="str">
        <f>VLOOKUP(E1027,'[1]CM Liga'!$A:$C,3,FALSE)</f>
        <v>Šibenik</v>
      </c>
      <c r="D1027" s="26" t="s">
        <v>2160</v>
      </c>
      <c r="E1027" s="35" t="s">
        <v>2168</v>
      </c>
      <c r="F1027" s="35" t="str">
        <f>VLOOKUP(E1027,'[1]CM Liga'!$A:$D,4,FALSE)</f>
        <v>Primošten</v>
      </c>
      <c r="G1027" s="26">
        <v>5</v>
      </c>
      <c r="H1027" s="36" t="s">
        <v>36</v>
      </c>
      <c r="I1027" s="37">
        <v>330</v>
      </c>
      <c r="J1027" s="38">
        <v>4.2</v>
      </c>
      <c r="K1027" s="39" t="s">
        <v>2161</v>
      </c>
      <c r="L1027" s="40" t="s">
        <v>2153</v>
      </c>
      <c r="M1027" s="26" t="s">
        <v>16</v>
      </c>
      <c r="N1027" s="26"/>
      <c r="O1027" s="35" t="str">
        <f t="shared" si="16"/>
        <v>NE</v>
      </c>
    </row>
    <row r="1028" spans="1:15" ht="15.75" customHeight="1">
      <c r="A1028" s="34">
        <v>1027</v>
      </c>
      <c r="B1028" s="34">
        <f>VLOOKUP(E1028,'[1]CM Liga'!$A:$B,2,FALSE)</f>
        <v>170</v>
      </c>
      <c r="C1028" s="35" t="str">
        <f>VLOOKUP(E1028,'[1]CM Liga'!$A:$C,3,FALSE)</f>
        <v>Šibenik</v>
      </c>
      <c r="D1028" s="26" t="s">
        <v>2162</v>
      </c>
      <c r="E1028" s="35" t="s">
        <v>2168</v>
      </c>
      <c r="F1028" s="35" t="str">
        <f>VLOOKUP(E1028,'[1]CM Liga'!$A:$D,4,FALSE)</f>
        <v>Primošten</v>
      </c>
      <c r="G1028" s="26">
        <v>6</v>
      </c>
      <c r="H1028" s="36" t="s">
        <v>36</v>
      </c>
      <c r="I1028" s="37">
        <v>330</v>
      </c>
      <c r="J1028" s="38">
        <v>4.05</v>
      </c>
      <c r="K1028" s="39" t="s">
        <v>2163</v>
      </c>
      <c r="L1028" s="40" t="s">
        <v>2153</v>
      </c>
      <c r="M1028" s="26" t="s">
        <v>16</v>
      </c>
      <c r="N1028" s="26"/>
      <c r="O1028" s="35" t="str">
        <f t="shared" si="16"/>
        <v>NE</v>
      </c>
    </row>
    <row r="1029" spans="1:15" ht="15.75" customHeight="1">
      <c r="A1029" s="34">
        <v>1028</v>
      </c>
      <c r="B1029" s="34">
        <f>VLOOKUP(E1029,'[1]CM Liga'!$A:$B,2,FALSE)</f>
        <v>170</v>
      </c>
      <c r="C1029" s="35" t="str">
        <f>VLOOKUP(E1029,'[1]CM Liga'!$A:$C,3,FALSE)</f>
        <v>Šibenik</v>
      </c>
      <c r="D1029" s="26" t="s">
        <v>2164</v>
      </c>
      <c r="E1029" s="35" t="s">
        <v>2168</v>
      </c>
      <c r="F1029" s="35" t="str">
        <f>VLOOKUP(E1029,'[1]CM Liga'!$A:$D,4,FALSE)</f>
        <v>Primošten</v>
      </c>
      <c r="G1029" s="26">
        <v>7</v>
      </c>
      <c r="H1029" s="36" t="s">
        <v>36</v>
      </c>
      <c r="I1029" s="37">
        <v>320</v>
      </c>
      <c r="J1029" s="38">
        <v>4.0599999999999996</v>
      </c>
      <c r="K1029" s="39" t="s">
        <v>2165</v>
      </c>
      <c r="L1029" s="40" t="s">
        <v>2153</v>
      </c>
      <c r="M1029" s="26" t="s">
        <v>16</v>
      </c>
      <c r="N1029" s="26"/>
      <c r="O1029" s="35" t="str">
        <f t="shared" si="16"/>
        <v>NE</v>
      </c>
    </row>
    <row r="1030" spans="1:15" ht="15.75" customHeight="1">
      <c r="A1030" s="34">
        <v>1029</v>
      </c>
      <c r="B1030" s="34">
        <f>VLOOKUP(E1030,'[1]CM Liga'!$A:$B,2,FALSE)</f>
        <v>170</v>
      </c>
      <c r="C1030" s="35" t="str">
        <f>VLOOKUP(E1030,'[1]CM Liga'!$A:$C,3,FALSE)</f>
        <v>Šibenik</v>
      </c>
      <c r="D1030" s="26" t="s">
        <v>2166</v>
      </c>
      <c r="E1030" s="35" t="s">
        <v>2168</v>
      </c>
      <c r="F1030" s="35" t="str">
        <f>VLOOKUP(E1030,'[1]CM Liga'!$A:$D,4,FALSE)</f>
        <v>Primošten</v>
      </c>
      <c r="G1030" s="26">
        <v>8</v>
      </c>
      <c r="H1030" s="36" t="s">
        <v>36</v>
      </c>
      <c r="I1030" s="37">
        <v>320</v>
      </c>
      <c r="J1030" s="38">
        <v>4.05</v>
      </c>
      <c r="K1030" s="39" t="s">
        <v>2167</v>
      </c>
      <c r="L1030" s="40" t="s">
        <v>2153</v>
      </c>
      <c r="M1030" s="26" t="s">
        <v>16</v>
      </c>
      <c r="N1030" s="26"/>
      <c r="O1030" s="35" t="str">
        <f t="shared" si="16"/>
        <v>NE</v>
      </c>
    </row>
    <row r="1031" spans="1:15" ht="15.75" customHeight="1">
      <c r="A1031" s="34">
        <v>1030</v>
      </c>
      <c r="B1031" s="34">
        <f>VLOOKUP(E1031,'[1]CM Liga'!$A:$B,2,FALSE)</f>
        <v>100</v>
      </c>
      <c r="C1031" s="35" t="str">
        <f>VLOOKUP(E1031,'[1]CM Liga'!$A:$C,3,FALSE)</f>
        <v>Popovača</v>
      </c>
      <c r="D1031" s="26" t="s">
        <v>2169</v>
      </c>
      <c r="E1031" s="35" t="s">
        <v>2176</v>
      </c>
      <c r="F1031" s="35" t="str">
        <f>VLOOKUP(E1031,'[1]CM Liga'!$A:$D,4,FALSE)</f>
        <v>Rajić</v>
      </c>
      <c r="G1031" s="26">
        <v>1</v>
      </c>
      <c r="H1031" s="36" t="s">
        <v>36</v>
      </c>
      <c r="I1031" s="37">
        <v>330</v>
      </c>
      <c r="J1031" s="38">
        <v>9</v>
      </c>
      <c r="K1031" s="39" t="s">
        <v>2170</v>
      </c>
      <c r="L1031" s="40" t="s">
        <v>2171</v>
      </c>
      <c r="M1031" s="26" t="s">
        <v>16</v>
      </c>
      <c r="N1031" s="26"/>
      <c r="O1031" s="35" t="str">
        <f t="shared" si="16"/>
        <v>NE</v>
      </c>
    </row>
    <row r="1032" spans="1:15" ht="15.75" customHeight="1">
      <c r="A1032" s="34">
        <v>1031</v>
      </c>
      <c r="B1032" s="34">
        <f>VLOOKUP(E1032,'[1]CM Liga'!$A:$B,2,FALSE)</f>
        <v>100</v>
      </c>
      <c r="C1032" s="35" t="str">
        <f>VLOOKUP(E1032,'[1]CM Liga'!$A:$C,3,FALSE)</f>
        <v>Popovača</v>
      </c>
      <c r="D1032" s="26" t="s">
        <v>2172</v>
      </c>
      <c r="E1032" s="35" t="s">
        <v>2176</v>
      </c>
      <c r="F1032" s="35" t="str">
        <f>VLOOKUP(E1032,'[1]CM Liga'!$A:$D,4,FALSE)</f>
        <v>Rajić</v>
      </c>
      <c r="G1032" s="26">
        <v>2</v>
      </c>
      <c r="H1032" s="36" t="s">
        <v>36</v>
      </c>
      <c r="I1032" s="37">
        <v>320</v>
      </c>
      <c r="J1032" s="38">
        <v>10</v>
      </c>
      <c r="K1032" s="39"/>
      <c r="L1032" s="40" t="s">
        <v>2171</v>
      </c>
      <c r="M1032" s="26" t="s">
        <v>16</v>
      </c>
      <c r="N1032" s="26"/>
      <c r="O1032" s="35" t="str">
        <f t="shared" si="16"/>
        <v>NE</v>
      </c>
    </row>
    <row r="1033" spans="1:15" ht="15.75" customHeight="1">
      <c r="A1033" s="34">
        <v>1032</v>
      </c>
      <c r="B1033" s="34">
        <f>VLOOKUP(E1033,'[1]CM Liga'!$A:$B,2,FALSE)</f>
        <v>100</v>
      </c>
      <c r="C1033" s="35" t="str">
        <f>VLOOKUP(E1033,'[1]CM Liga'!$A:$C,3,FALSE)</f>
        <v>Popovača</v>
      </c>
      <c r="D1033" s="26" t="s">
        <v>2173</v>
      </c>
      <c r="E1033" s="35" t="s">
        <v>2176</v>
      </c>
      <c r="F1033" s="35" t="str">
        <f>VLOOKUP(E1033,'[1]CM Liga'!$A:$D,4,FALSE)</f>
        <v>Rajić</v>
      </c>
      <c r="G1033" s="26">
        <v>3</v>
      </c>
      <c r="H1033" s="36" t="s">
        <v>36</v>
      </c>
      <c r="I1033" s="37">
        <v>240</v>
      </c>
      <c r="J1033" s="38">
        <v>8</v>
      </c>
      <c r="K1033" s="39"/>
      <c r="L1033" s="40" t="s">
        <v>2171</v>
      </c>
      <c r="M1033" s="26" t="s">
        <v>16</v>
      </c>
      <c r="N1033" s="26"/>
      <c r="O1033" s="35" t="str">
        <f t="shared" si="16"/>
        <v>NE</v>
      </c>
    </row>
    <row r="1034" spans="1:15" ht="15.75" customHeight="1">
      <c r="A1034" s="34">
        <v>1033</v>
      </c>
      <c r="B1034" s="34">
        <f>VLOOKUP(E1034,'[1]CM Liga'!$A:$B,2,FALSE)</f>
        <v>100</v>
      </c>
      <c r="C1034" s="35" t="str">
        <f>VLOOKUP(E1034,'[1]CM Liga'!$A:$C,3,FALSE)</f>
        <v>Popovača</v>
      </c>
      <c r="D1034" s="26" t="s">
        <v>2174</v>
      </c>
      <c r="E1034" s="35" t="s">
        <v>2176</v>
      </c>
      <c r="F1034" s="35" t="str">
        <f>VLOOKUP(E1034,'[1]CM Liga'!$A:$D,4,FALSE)</f>
        <v>Rajić</v>
      </c>
      <c r="G1034" s="26">
        <v>4</v>
      </c>
      <c r="H1034" s="36" t="s">
        <v>36</v>
      </c>
      <c r="I1034" s="37">
        <v>210</v>
      </c>
      <c r="J1034" s="38">
        <v>8</v>
      </c>
      <c r="K1034" s="39"/>
      <c r="L1034" s="40" t="s">
        <v>2171</v>
      </c>
      <c r="M1034" s="26" t="s">
        <v>16</v>
      </c>
      <c r="N1034" s="26"/>
      <c r="O1034" s="35" t="str">
        <f t="shared" si="16"/>
        <v>NE</v>
      </c>
    </row>
    <row r="1035" spans="1:15" ht="15.75" customHeight="1">
      <c r="A1035" s="34">
        <v>1034</v>
      </c>
      <c r="B1035" s="34">
        <f>VLOOKUP(E1035,'[1]CM Liga'!$A:$B,2,FALSE)</f>
        <v>100</v>
      </c>
      <c r="C1035" s="35" t="str">
        <f>VLOOKUP(E1035,'[1]CM Liga'!$A:$C,3,FALSE)</f>
        <v>Popovača</v>
      </c>
      <c r="D1035" s="26" t="s">
        <v>2175</v>
      </c>
      <c r="E1035" s="35" t="s">
        <v>2176</v>
      </c>
      <c r="F1035" s="35" t="str">
        <f>VLOOKUP(E1035,'[1]CM Liga'!$A:$D,4,FALSE)</f>
        <v>Rajić</v>
      </c>
      <c r="G1035" s="26">
        <v>5</v>
      </c>
      <c r="H1035" s="36" t="s">
        <v>36</v>
      </c>
      <c r="I1035" s="37">
        <v>140</v>
      </c>
      <c r="J1035" s="38">
        <v>7</v>
      </c>
      <c r="K1035" s="39"/>
      <c r="L1035" s="40" t="s">
        <v>2171</v>
      </c>
      <c r="M1035" s="26" t="s">
        <v>16</v>
      </c>
      <c r="N1035" s="26"/>
      <c r="O1035" s="35" t="str">
        <f t="shared" si="16"/>
        <v>NE</v>
      </c>
    </row>
    <row r="1036" spans="1:15" ht="15.75" customHeight="1">
      <c r="A1036" s="34">
        <v>1035</v>
      </c>
      <c r="B1036" s="34">
        <f>VLOOKUP(E1036,'[1]CM Liga'!$A:$B,2,FALSE)</f>
        <v>12</v>
      </c>
      <c r="C1036" s="35" t="str">
        <f>VLOOKUP(E1036,'[1]CM Liga'!$A:$C,3,FALSE)</f>
        <v>Dugo Selo</v>
      </c>
      <c r="D1036" s="26" t="s">
        <v>2177</v>
      </c>
      <c r="E1036" s="35" t="s">
        <v>2192</v>
      </c>
      <c r="F1036" s="35" t="str">
        <f>VLOOKUP(E1036,'[1]CM Liga'!$A:$D,4,FALSE)</f>
        <v>Dugo Selo</v>
      </c>
      <c r="G1036" s="26">
        <v>1</v>
      </c>
      <c r="H1036" s="36" t="s">
        <v>36</v>
      </c>
      <c r="I1036" s="37">
        <v>340</v>
      </c>
      <c r="J1036" s="38">
        <v>5.85</v>
      </c>
      <c r="K1036" s="39" t="s">
        <v>2178</v>
      </c>
      <c r="L1036" s="40" t="s">
        <v>2179</v>
      </c>
      <c r="M1036" s="26" t="s">
        <v>16</v>
      </c>
      <c r="N1036" s="26"/>
      <c r="O1036" s="35" t="str">
        <f t="shared" si="16"/>
        <v>NE</v>
      </c>
    </row>
    <row r="1037" spans="1:15" ht="15.75" customHeight="1">
      <c r="A1037" s="34">
        <v>1036</v>
      </c>
      <c r="B1037" s="34">
        <f>VLOOKUP(E1037,'[1]CM Liga'!$A:$B,2,FALSE)</f>
        <v>12</v>
      </c>
      <c r="C1037" s="35" t="str">
        <f>VLOOKUP(E1037,'[1]CM Liga'!$A:$C,3,FALSE)</f>
        <v>Dugo Selo</v>
      </c>
      <c r="D1037" s="26" t="s">
        <v>2180</v>
      </c>
      <c r="E1037" s="35" t="s">
        <v>2192</v>
      </c>
      <c r="F1037" s="35" t="str">
        <f>VLOOKUP(E1037,'[1]CM Liga'!$A:$D,4,FALSE)</f>
        <v>Dugo Selo</v>
      </c>
      <c r="G1037" s="26">
        <v>2</v>
      </c>
      <c r="H1037" s="36" t="s">
        <v>36</v>
      </c>
      <c r="I1037" s="37">
        <v>340</v>
      </c>
      <c r="J1037" s="38">
        <v>5.75</v>
      </c>
      <c r="K1037" s="39" t="s">
        <v>2181</v>
      </c>
      <c r="L1037" s="40" t="s">
        <v>2179</v>
      </c>
      <c r="M1037" s="26" t="s">
        <v>16</v>
      </c>
      <c r="N1037" s="26"/>
      <c r="O1037" s="35" t="str">
        <f t="shared" si="16"/>
        <v>NE</v>
      </c>
    </row>
    <row r="1038" spans="1:15" ht="15.75" customHeight="1">
      <c r="A1038" s="34">
        <v>1037</v>
      </c>
      <c r="B1038" s="34">
        <f>VLOOKUP(E1038,'[1]CM Liga'!$A:$B,2,FALSE)</f>
        <v>12</v>
      </c>
      <c r="C1038" s="35" t="str">
        <f>VLOOKUP(E1038,'[1]CM Liga'!$A:$C,3,FALSE)</f>
        <v>Dugo Selo</v>
      </c>
      <c r="D1038" s="26" t="s">
        <v>2182</v>
      </c>
      <c r="E1038" s="35" t="s">
        <v>2192</v>
      </c>
      <c r="F1038" s="35" t="str">
        <f>VLOOKUP(E1038,'[1]CM Liga'!$A:$D,4,FALSE)</f>
        <v>Dugo Selo</v>
      </c>
      <c r="G1038" s="26">
        <v>3</v>
      </c>
      <c r="H1038" s="36" t="s">
        <v>36</v>
      </c>
      <c r="I1038" s="37">
        <v>340</v>
      </c>
      <c r="J1038" s="38">
        <v>5.8</v>
      </c>
      <c r="K1038" s="39" t="s">
        <v>2183</v>
      </c>
      <c r="L1038" s="40" t="s">
        <v>2179</v>
      </c>
      <c r="M1038" s="26" t="s">
        <v>16</v>
      </c>
      <c r="N1038" s="26"/>
      <c r="O1038" s="35" t="str">
        <f t="shared" si="16"/>
        <v>NE</v>
      </c>
    </row>
    <row r="1039" spans="1:15" ht="15.75" customHeight="1">
      <c r="A1039" s="34">
        <v>1038</v>
      </c>
      <c r="B1039" s="34">
        <f>VLOOKUP(E1039,'[1]CM Liga'!$A:$B,2,FALSE)</f>
        <v>12</v>
      </c>
      <c r="C1039" s="35" t="str">
        <f>VLOOKUP(E1039,'[1]CM Liga'!$A:$C,3,FALSE)</f>
        <v>Dugo Selo</v>
      </c>
      <c r="D1039" s="26" t="s">
        <v>2184</v>
      </c>
      <c r="E1039" s="35" t="s">
        <v>2192</v>
      </c>
      <c r="F1039" s="35" t="str">
        <f>VLOOKUP(E1039,'[1]CM Liga'!$A:$D,4,FALSE)</f>
        <v>Dugo Selo</v>
      </c>
      <c r="G1039" s="26">
        <v>4</v>
      </c>
      <c r="H1039" s="36" t="s">
        <v>36</v>
      </c>
      <c r="I1039" s="37">
        <v>340</v>
      </c>
      <c r="J1039" s="38">
        <v>5.7</v>
      </c>
      <c r="K1039" s="39" t="s">
        <v>2185</v>
      </c>
      <c r="L1039" s="40" t="s">
        <v>2179</v>
      </c>
      <c r="M1039" s="26" t="s">
        <v>16</v>
      </c>
      <c r="N1039" s="26"/>
      <c r="O1039" s="35" t="str">
        <f t="shared" si="16"/>
        <v>NE</v>
      </c>
    </row>
    <row r="1040" spans="1:15" ht="15.75" customHeight="1">
      <c r="A1040" s="34">
        <v>1039</v>
      </c>
      <c r="B1040" s="34">
        <f>VLOOKUP(E1040,'[1]CM Liga'!$A:$B,2,FALSE)</f>
        <v>12</v>
      </c>
      <c r="C1040" s="35" t="str">
        <f>VLOOKUP(E1040,'[1]CM Liga'!$A:$C,3,FALSE)</f>
        <v>Dugo Selo</v>
      </c>
      <c r="D1040" s="26" t="s">
        <v>2186</v>
      </c>
      <c r="E1040" s="35" t="s">
        <v>2192</v>
      </c>
      <c r="F1040" s="35" t="str">
        <f>VLOOKUP(E1040,'[1]CM Liga'!$A:$D,4,FALSE)</f>
        <v>Dugo Selo</v>
      </c>
      <c r="G1040" s="26">
        <v>5</v>
      </c>
      <c r="H1040" s="36" t="s">
        <v>36</v>
      </c>
      <c r="I1040" s="37">
        <v>340</v>
      </c>
      <c r="J1040" s="38">
        <v>5.9</v>
      </c>
      <c r="K1040" s="39" t="s">
        <v>2187</v>
      </c>
      <c r="L1040" s="40" t="s">
        <v>2179</v>
      </c>
      <c r="M1040" s="26" t="s">
        <v>16</v>
      </c>
      <c r="N1040" s="26"/>
      <c r="O1040" s="35" t="str">
        <f t="shared" si="16"/>
        <v>NE</v>
      </c>
    </row>
    <row r="1041" spans="1:15" ht="15.75" customHeight="1">
      <c r="A1041" s="34">
        <v>1040</v>
      </c>
      <c r="B1041" s="34">
        <f>VLOOKUP(E1041,'[1]CM Liga'!$A:$B,2,FALSE)</f>
        <v>12</v>
      </c>
      <c r="C1041" s="35" t="str">
        <f>VLOOKUP(E1041,'[1]CM Liga'!$A:$C,3,FALSE)</f>
        <v>Dugo Selo</v>
      </c>
      <c r="D1041" s="26" t="s">
        <v>2188</v>
      </c>
      <c r="E1041" s="35" t="s">
        <v>2192</v>
      </c>
      <c r="F1041" s="35" t="str">
        <f>VLOOKUP(E1041,'[1]CM Liga'!$A:$D,4,FALSE)</f>
        <v>Dugo Selo</v>
      </c>
      <c r="G1041" s="26">
        <v>6</v>
      </c>
      <c r="H1041" s="36" t="s">
        <v>36</v>
      </c>
      <c r="I1041" s="37">
        <v>340</v>
      </c>
      <c r="J1041" s="38">
        <v>5.95</v>
      </c>
      <c r="K1041" s="39" t="s">
        <v>2189</v>
      </c>
      <c r="L1041" s="40" t="s">
        <v>2179</v>
      </c>
      <c r="M1041" s="26" t="s">
        <v>16</v>
      </c>
      <c r="N1041" s="26"/>
      <c r="O1041" s="35" t="str">
        <f t="shared" si="16"/>
        <v>NE</v>
      </c>
    </row>
    <row r="1042" spans="1:15" ht="15.75" customHeight="1">
      <c r="A1042" s="34">
        <v>1041</v>
      </c>
      <c r="B1042" s="34">
        <f>VLOOKUP(E1042,'[1]CM Liga'!$A:$B,2,FALSE)</f>
        <v>12</v>
      </c>
      <c r="C1042" s="35" t="str">
        <f>VLOOKUP(E1042,'[1]CM Liga'!$A:$C,3,FALSE)</f>
        <v>Dugo Selo</v>
      </c>
      <c r="D1042" s="26" t="s">
        <v>2190</v>
      </c>
      <c r="E1042" s="35" t="s">
        <v>2192</v>
      </c>
      <c r="F1042" s="35" t="str">
        <f>VLOOKUP(E1042,'[1]CM Liga'!$A:$D,4,FALSE)</f>
        <v>Dugo Selo</v>
      </c>
      <c r="G1042" s="26">
        <v>7</v>
      </c>
      <c r="H1042" s="36" t="s">
        <v>36</v>
      </c>
      <c r="I1042" s="37">
        <v>340</v>
      </c>
      <c r="J1042" s="38">
        <v>5.8</v>
      </c>
      <c r="K1042" s="39" t="s">
        <v>2191</v>
      </c>
      <c r="L1042" s="40" t="s">
        <v>2179</v>
      </c>
      <c r="M1042" s="26" t="s">
        <v>16</v>
      </c>
      <c r="N1042" s="26"/>
      <c r="O1042" s="35" t="str">
        <f t="shared" si="16"/>
        <v>NE</v>
      </c>
    </row>
    <row r="1043" spans="1:15" ht="15.75" customHeight="1">
      <c r="A1043" s="34">
        <v>1042</v>
      </c>
      <c r="B1043" s="34">
        <f>VLOOKUP(E1043,'[1]CM Liga'!$A:$B,2,FALSE)</f>
        <v>323</v>
      </c>
      <c r="C1043" s="35" t="str">
        <f>VLOOKUP(E1043,'[1]CM Liga'!$A:$C,3,FALSE)</f>
        <v>Split 1</v>
      </c>
      <c r="D1043" s="26" t="s">
        <v>2193</v>
      </c>
      <c r="E1043" s="35" t="s">
        <v>2199</v>
      </c>
      <c r="F1043" s="35" t="str">
        <f>VLOOKUP(E1043,'[1]CM Liga'!$A:$D,4,FALSE)</f>
        <v>Slatine</v>
      </c>
      <c r="G1043" s="26">
        <v>1</v>
      </c>
      <c r="H1043" s="36" t="s">
        <v>36</v>
      </c>
      <c r="I1043" s="37">
        <v>320</v>
      </c>
      <c r="J1043" s="38">
        <v>13</v>
      </c>
      <c r="K1043" s="39" t="s">
        <v>2194</v>
      </c>
      <c r="L1043" s="40" t="s">
        <v>1793</v>
      </c>
      <c r="M1043" s="26" t="s">
        <v>16</v>
      </c>
      <c r="N1043" s="26"/>
      <c r="O1043" s="35" t="str">
        <f t="shared" si="16"/>
        <v>DA</v>
      </c>
    </row>
    <row r="1044" spans="1:15" ht="15.75" customHeight="1">
      <c r="A1044" s="34">
        <v>1043</v>
      </c>
      <c r="B1044" s="34">
        <f>VLOOKUP(E1044,'[1]CM Liga'!$A:$B,2,FALSE)</f>
        <v>323</v>
      </c>
      <c r="C1044" s="35" t="str">
        <f>VLOOKUP(E1044,'[1]CM Liga'!$A:$C,3,FALSE)</f>
        <v>Split 1</v>
      </c>
      <c r="D1044" s="26" t="s">
        <v>2195</v>
      </c>
      <c r="E1044" s="35" t="s">
        <v>2199</v>
      </c>
      <c r="F1044" s="35" t="str">
        <f>VLOOKUP(E1044,'[1]CM Liga'!$A:$D,4,FALSE)</f>
        <v>Slatine</v>
      </c>
      <c r="G1044" s="26">
        <v>2</v>
      </c>
      <c r="H1044" s="36" t="s">
        <v>36</v>
      </c>
      <c r="I1044" s="37">
        <v>290</v>
      </c>
      <c r="J1044" s="38">
        <v>17</v>
      </c>
      <c r="K1044" s="39" t="s">
        <v>2196</v>
      </c>
      <c r="L1044" s="40" t="s">
        <v>1793</v>
      </c>
      <c r="M1044" s="26" t="s">
        <v>16</v>
      </c>
      <c r="N1044" s="26"/>
      <c r="O1044" s="35" t="str">
        <f t="shared" si="16"/>
        <v>DA</v>
      </c>
    </row>
    <row r="1045" spans="1:15" ht="15.75" customHeight="1">
      <c r="A1045" s="34">
        <v>1044</v>
      </c>
      <c r="B1045" s="34">
        <f>VLOOKUP(E1045,'[1]CM Liga'!$A:$B,2,FALSE)</f>
        <v>323</v>
      </c>
      <c r="C1045" s="35" t="str">
        <f>VLOOKUP(E1045,'[1]CM Liga'!$A:$C,3,FALSE)</f>
        <v>Split 1</v>
      </c>
      <c r="D1045" s="26" t="s">
        <v>2197</v>
      </c>
      <c r="E1045" s="35" t="s">
        <v>2199</v>
      </c>
      <c r="F1045" s="35" t="str">
        <f>VLOOKUP(E1045,'[1]CM Liga'!$A:$D,4,FALSE)</f>
        <v>Slatine</v>
      </c>
      <c r="G1045" s="26">
        <v>3</v>
      </c>
      <c r="H1045" s="36" t="s">
        <v>36</v>
      </c>
      <c r="I1045" s="37">
        <v>290</v>
      </c>
      <c r="J1045" s="38">
        <v>14</v>
      </c>
      <c r="K1045" s="39" t="s">
        <v>2198</v>
      </c>
      <c r="L1045" s="40" t="s">
        <v>1793</v>
      </c>
      <c r="M1045" s="26" t="s">
        <v>16</v>
      </c>
      <c r="N1045" s="26"/>
      <c r="O1045" s="35" t="str">
        <f t="shared" si="16"/>
        <v>DA</v>
      </c>
    </row>
    <row r="1046" spans="1:15" ht="15.75" customHeight="1">
      <c r="A1046" s="34">
        <v>1045</v>
      </c>
      <c r="B1046" s="34">
        <f>VLOOKUP(E1046,'[1]CM Liga'!$A:$B,2,FALSE)</f>
        <v>324</v>
      </c>
      <c r="C1046" s="35" t="str">
        <f>VLOOKUP(E1046,'[1]CM Liga'!$A:$C,3,FALSE)</f>
        <v>Split 2</v>
      </c>
      <c r="D1046" s="26" t="s">
        <v>2200</v>
      </c>
      <c r="E1046" s="35" t="s">
        <v>2203</v>
      </c>
      <c r="F1046" s="35" t="str">
        <f>VLOOKUP(E1046,'[1]CM Liga'!$A:$D,4,FALSE)</f>
        <v>Split</v>
      </c>
      <c r="G1046" s="26">
        <v>1</v>
      </c>
      <c r="H1046" s="36" t="s">
        <v>36</v>
      </c>
      <c r="I1046" s="37">
        <v>290</v>
      </c>
      <c r="J1046" s="38">
        <v>8</v>
      </c>
      <c r="K1046" s="39" t="s">
        <v>2201</v>
      </c>
      <c r="L1046" s="40" t="s">
        <v>2029</v>
      </c>
      <c r="M1046" s="26" t="s">
        <v>16</v>
      </c>
      <c r="N1046" s="26" t="s">
        <v>2202</v>
      </c>
      <c r="O1046" s="35" t="str">
        <f t="shared" si="16"/>
        <v>DA</v>
      </c>
    </row>
    <row r="1047" spans="1:15" ht="15.75" customHeight="1">
      <c r="A1047" s="34">
        <v>1046</v>
      </c>
      <c r="B1047" s="34">
        <f>VLOOKUP(E1047,'[1]CM Liga'!$A:$B,2,FALSE)</f>
        <v>325</v>
      </c>
      <c r="C1047" s="35" t="str">
        <f>VLOOKUP(E1047,'[1]CM Liga'!$A:$C,3,FALSE)</f>
        <v>Zagreb 4</v>
      </c>
      <c r="D1047" s="26" t="s">
        <v>2788</v>
      </c>
      <c r="E1047" s="35" t="s">
        <v>2213</v>
      </c>
      <c r="F1047" s="35" t="str">
        <f>VLOOKUP(E1047,'[1]CM Liga'!$A:$D,4,FALSE)</f>
        <v>Zagreb</v>
      </c>
      <c r="G1047" s="26">
        <v>1</v>
      </c>
      <c r="H1047" s="36" t="s">
        <v>13</v>
      </c>
      <c r="I1047" s="37">
        <v>330</v>
      </c>
      <c r="J1047" s="38">
        <v>14.1</v>
      </c>
      <c r="K1047" s="39" t="s">
        <v>2204</v>
      </c>
      <c r="L1047" s="40" t="s">
        <v>2954</v>
      </c>
      <c r="M1047" s="26" t="s">
        <v>81</v>
      </c>
      <c r="N1047" s="26" t="s">
        <v>2205</v>
      </c>
      <c r="O1047" s="35" t="str">
        <f t="shared" si="16"/>
        <v>DA</v>
      </c>
    </row>
    <row r="1048" spans="1:15" ht="15.75" customHeight="1">
      <c r="A1048" s="34">
        <v>1047</v>
      </c>
      <c r="B1048" s="34">
        <f>VLOOKUP(E1048,'[1]CM Liga'!$A:$B,2,FALSE)</f>
        <v>325</v>
      </c>
      <c r="C1048" s="35" t="str">
        <f>VLOOKUP(E1048,'[1]CM Liga'!$A:$C,3,FALSE)</f>
        <v>Zagreb 4</v>
      </c>
      <c r="D1048" s="26" t="s">
        <v>2789</v>
      </c>
      <c r="E1048" s="35" t="s">
        <v>2213</v>
      </c>
      <c r="F1048" s="35" t="str">
        <f>VLOOKUP(E1048,'[1]CM Liga'!$A:$D,4,FALSE)</f>
        <v>Zagreb</v>
      </c>
      <c r="G1048" s="26">
        <v>2</v>
      </c>
      <c r="H1048" s="36" t="s">
        <v>13</v>
      </c>
      <c r="I1048" s="37">
        <v>340</v>
      </c>
      <c r="J1048" s="38">
        <v>13.8</v>
      </c>
      <c r="K1048" s="39" t="s">
        <v>2206</v>
      </c>
      <c r="L1048" s="40" t="s">
        <v>2954</v>
      </c>
      <c r="M1048" s="26" t="s">
        <v>16</v>
      </c>
      <c r="N1048" s="26"/>
      <c r="O1048" s="35" t="str">
        <f t="shared" si="16"/>
        <v>DA</v>
      </c>
    </row>
    <row r="1049" spans="1:15" ht="15.75" customHeight="1">
      <c r="A1049" s="34">
        <v>1048</v>
      </c>
      <c r="B1049" s="34">
        <f>VLOOKUP(E1049,'[1]CM Liga'!$A:$B,2,FALSE)</f>
        <v>325</v>
      </c>
      <c r="C1049" s="35" t="str">
        <f>VLOOKUP(E1049,'[1]CM Liga'!$A:$C,3,FALSE)</f>
        <v>Zagreb 4</v>
      </c>
      <c r="D1049" s="26" t="s">
        <v>2790</v>
      </c>
      <c r="E1049" s="35" t="s">
        <v>2213</v>
      </c>
      <c r="F1049" s="35" t="str">
        <f>VLOOKUP(E1049,'[1]CM Liga'!$A:$D,4,FALSE)</f>
        <v>Zagreb</v>
      </c>
      <c r="G1049" s="26">
        <v>3</v>
      </c>
      <c r="H1049" s="36" t="s">
        <v>13</v>
      </c>
      <c r="I1049" s="37">
        <v>340</v>
      </c>
      <c r="J1049" s="38">
        <v>13.5</v>
      </c>
      <c r="K1049" s="39" t="s">
        <v>2207</v>
      </c>
      <c r="L1049" s="40" t="s">
        <v>2954</v>
      </c>
      <c r="M1049" s="26" t="s">
        <v>16</v>
      </c>
      <c r="N1049" s="26"/>
      <c r="O1049" s="35" t="str">
        <f t="shared" si="16"/>
        <v>DA</v>
      </c>
    </row>
    <row r="1050" spans="1:15" ht="15.75" customHeight="1">
      <c r="A1050" s="34">
        <v>1049</v>
      </c>
      <c r="B1050" s="34">
        <f>VLOOKUP(E1050,'[1]CM Liga'!$A:$B,2,FALSE)</f>
        <v>325</v>
      </c>
      <c r="C1050" s="35" t="str">
        <f>VLOOKUP(E1050,'[1]CM Liga'!$A:$C,3,FALSE)</f>
        <v>Zagreb 4</v>
      </c>
      <c r="D1050" s="26" t="s">
        <v>2791</v>
      </c>
      <c r="E1050" s="35" t="s">
        <v>2213</v>
      </c>
      <c r="F1050" s="35" t="str">
        <f>VLOOKUP(E1050,'[1]CM Liga'!$A:$D,4,FALSE)</f>
        <v>Zagreb</v>
      </c>
      <c r="G1050" s="26">
        <v>4</v>
      </c>
      <c r="H1050" s="36" t="s">
        <v>13</v>
      </c>
      <c r="I1050" s="37">
        <v>340</v>
      </c>
      <c r="J1050" s="38">
        <v>13.8</v>
      </c>
      <c r="K1050" s="39" t="s">
        <v>2208</v>
      </c>
      <c r="L1050" s="40" t="s">
        <v>2954</v>
      </c>
      <c r="M1050" s="26" t="s">
        <v>16</v>
      </c>
      <c r="N1050" s="26"/>
      <c r="O1050" s="35" t="str">
        <f t="shared" si="16"/>
        <v>DA</v>
      </c>
    </row>
    <row r="1051" spans="1:15" ht="15.75" customHeight="1">
      <c r="A1051" s="34">
        <v>1050</v>
      </c>
      <c r="B1051" s="34">
        <f>VLOOKUP(E1051,'[1]CM Liga'!$A:$B,2,FALSE)</f>
        <v>325</v>
      </c>
      <c r="C1051" s="35" t="str">
        <f>VLOOKUP(E1051,'[1]CM Liga'!$A:$C,3,FALSE)</f>
        <v>Zagreb 4</v>
      </c>
      <c r="D1051" s="26" t="s">
        <v>2792</v>
      </c>
      <c r="E1051" s="35" t="s">
        <v>2213</v>
      </c>
      <c r="F1051" s="35" t="str">
        <f>VLOOKUP(E1051,'[1]CM Liga'!$A:$D,4,FALSE)</f>
        <v>Zagreb</v>
      </c>
      <c r="G1051" s="26">
        <v>5</v>
      </c>
      <c r="H1051" s="36" t="s">
        <v>13</v>
      </c>
      <c r="I1051" s="37">
        <v>340</v>
      </c>
      <c r="J1051" s="38">
        <v>13</v>
      </c>
      <c r="K1051" s="39" t="s">
        <v>2209</v>
      </c>
      <c r="L1051" s="40" t="s">
        <v>2954</v>
      </c>
      <c r="M1051" s="26" t="s">
        <v>16</v>
      </c>
      <c r="N1051" s="26"/>
      <c r="O1051" s="35" t="str">
        <f t="shared" si="16"/>
        <v>DA</v>
      </c>
    </row>
    <row r="1052" spans="1:15" ht="15.75" customHeight="1">
      <c r="A1052" s="34">
        <v>1051</v>
      </c>
      <c r="B1052" s="34">
        <f>VLOOKUP(E1052,'[1]CM Liga'!$A:$B,2,FALSE)</f>
        <v>325</v>
      </c>
      <c r="C1052" s="35" t="str">
        <f>VLOOKUP(E1052,'[1]CM Liga'!$A:$C,3,FALSE)</f>
        <v>Zagreb 4</v>
      </c>
      <c r="D1052" s="26" t="s">
        <v>2793</v>
      </c>
      <c r="E1052" s="35" t="s">
        <v>2213</v>
      </c>
      <c r="F1052" s="35" t="str">
        <f>VLOOKUP(E1052,'[1]CM Liga'!$A:$D,4,FALSE)</f>
        <v>Zagreb</v>
      </c>
      <c r="G1052" s="26">
        <v>6</v>
      </c>
      <c r="H1052" s="36" t="s">
        <v>13</v>
      </c>
      <c r="I1052" s="37">
        <v>340</v>
      </c>
      <c r="J1052" s="38">
        <v>13.2</v>
      </c>
      <c r="K1052" s="39" t="s">
        <v>2210</v>
      </c>
      <c r="L1052" s="40" t="s">
        <v>2954</v>
      </c>
      <c r="M1052" s="26" t="s">
        <v>16</v>
      </c>
      <c r="N1052" s="26"/>
      <c r="O1052" s="35" t="str">
        <f t="shared" si="16"/>
        <v>DA</v>
      </c>
    </row>
    <row r="1053" spans="1:15" ht="15.75" customHeight="1">
      <c r="A1053" s="34">
        <v>1052</v>
      </c>
      <c r="B1053" s="34">
        <f>VLOOKUP(E1053,'[1]CM Liga'!$A:$B,2,FALSE)</f>
        <v>325</v>
      </c>
      <c r="C1053" s="35" t="str">
        <f>VLOOKUP(E1053,'[1]CM Liga'!$A:$C,3,FALSE)</f>
        <v>Zagreb 4</v>
      </c>
      <c r="D1053" s="26" t="s">
        <v>2794</v>
      </c>
      <c r="E1053" s="35" t="s">
        <v>2213</v>
      </c>
      <c r="F1053" s="35" t="str">
        <f>VLOOKUP(E1053,'[1]CM Liga'!$A:$D,4,FALSE)</f>
        <v>Zagreb</v>
      </c>
      <c r="G1053" s="26">
        <v>7</v>
      </c>
      <c r="H1053" s="36" t="s">
        <v>36</v>
      </c>
      <c r="I1053" s="37">
        <v>340</v>
      </c>
      <c r="J1053" s="38">
        <v>14.1</v>
      </c>
      <c r="K1053" s="39" t="s">
        <v>2211</v>
      </c>
      <c r="L1053" s="40" t="s">
        <v>2954</v>
      </c>
      <c r="M1053" s="26" t="s">
        <v>16</v>
      </c>
      <c r="N1053" s="26"/>
      <c r="O1053" s="35" t="str">
        <f t="shared" si="16"/>
        <v>DA</v>
      </c>
    </row>
    <row r="1054" spans="1:15" ht="15.75" customHeight="1">
      <c r="A1054" s="34">
        <v>1053</v>
      </c>
      <c r="B1054" s="34">
        <f>VLOOKUP(E1054,'[1]CM Liga'!$A:$B,2,FALSE)</f>
        <v>325</v>
      </c>
      <c r="C1054" s="35" t="str">
        <f>VLOOKUP(E1054,'[1]CM Liga'!$A:$C,3,FALSE)</f>
        <v>Zagreb 4</v>
      </c>
      <c r="D1054" s="26" t="s">
        <v>2795</v>
      </c>
      <c r="E1054" s="35" t="s">
        <v>2213</v>
      </c>
      <c r="F1054" s="35" t="str">
        <f>VLOOKUP(E1054,'[1]CM Liga'!$A:$D,4,FALSE)</f>
        <v>Zagreb</v>
      </c>
      <c r="G1054" s="26">
        <v>8</v>
      </c>
      <c r="H1054" s="36" t="s">
        <v>36</v>
      </c>
      <c r="I1054" s="37">
        <v>340</v>
      </c>
      <c r="J1054" s="38">
        <v>12.9</v>
      </c>
      <c r="K1054" s="39" t="s">
        <v>2212</v>
      </c>
      <c r="L1054" s="40" t="s">
        <v>2954</v>
      </c>
      <c r="M1054" s="26" t="s">
        <v>81</v>
      </c>
      <c r="N1054" s="26" t="s">
        <v>2205</v>
      </c>
      <c r="O1054" s="35" t="str">
        <f t="shared" si="16"/>
        <v>DA</v>
      </c>
    </row>
    <row r="1055" spans="1:15" ht="15.75" customHeight="1">
      <c r="A1055" s="34">
        <v>1054</v>
      </c>
      <c r="B1055" s="34">
        <f>VLOOKUP(E1055,'[1]CM Liga'!$A:$B,2,FALSE)</f>
        <v>68</v>
      </c>
      <c r="C1055" s="35" t="str">
        <f>VLOOKUP(E1055,'[1]CM Liga'!$A:$C,3,FALSE)</f>
        <v>Zagorje 2</v>
      </c>
      <c r="D1055" s="26" t="s">
        <v>2214</v>
      </c>
      <c r="E1055" s="35" t="s">
        <v>2223</v>
      </c>
      <c r="F1055" s="35" t="str">
        <f>VLOOKUP(E1055,'[1]CM Liga'!$A:$D,4,FALSE)</f>
        <v>Brestovec Orehovički</v>
      </c>
      <c r="G1055" s="26">
        <v>1</v>
      </c>
      <c r="H1055" s="36" t="s">
        <v>36</v>
      </c>
      <c r="I1055" s="37">
        <v>340</v>
      </c>
      <c r="J1055" s="38">
        <v>6.7</v>
      </c>
      <c r="K1055" s="39" t="s">
        <v>2215</v>
      </c>
      <c r="L1055" s="40" t="s">
        <v>2216</v>
      </c>
      <c r="M1055" s="26" t="s">
        <v>16</v>
      </c>
      <c r="N1055" s="26"/>
      <c r="O1055" s="35" t="str">
        <f t="shared" si="16"/>
        <v>NE</v>
      </c>
    </row>
    <row r="1056" spans="1:15" ht="15.75" customHeight="1">
      <c r="A1056" s="34">
        <v>1055</v>
      </c>
      <c r="B1056" s="34">
        <f>VLOOKUP(E1056,'[1]CM Liga'!$A:$B,2,FALSE)</f>
        <v>68</v>
      </c>
      <c r="C1056" s="35" t="str">
        <f>VLOOKUP(E1056,'[1]CM Liga'!$A:$C,3,FALSE)</f>
        <v>Zagorje 2</v>
      </c>
      <c r="D1056" s="26" t="s">
        <v>2217</v>
      </c>
      <c r="E1056" s="35" t="s">
        <v>2223</v>
      </c>
      <c r="F1056" s="35" t="str">
        <f>VLOOKUP(E1056,'[1]CM Liga'!$A:$D,4,FALSE)</f>
        <v>Brestovec Orehovički</v>
      </c>
      <c r="G1056" s="26">
        <v>2</v>
      </c>
      <c r="H1056" s="36" t="s">
        <v>36</v>
      </c>
      <c r="I1056" s="37">
        <v>330</v>
      </c>
      <c r="J1056" s="38">
        <v>6.5</v>
      </c>
      <c r="K1056" s="39" t="s">
        <v>2218</v>
      </c>
      <c r="L1056" s="40" t="s">
        <v>2216</v>
      </c>
      <c r="M1056" s="26" t="s">
        <v>16</v>
      </c>
      <c r="N1056" s="26"/>
      <c r="O1056" s="35" t="str">
        <f t="shared" si="16"/>
        <v>NE</v>
      </c>
    </row>
    <row r="1057" spans="1:15" ht="15.75" customHeight="1">
      <c r="A1057" s="34">
        <v>1056</v>
      </c>
      <c r="B1057" s="34">
        <f>VLOOKUP(E1057,'[1]CM Liga'!$A:$B,2,FALSE)</f>
        <v>68</v>
      </c>
      <c r="C1057" s="35" t="str">
        <f>VLOOKUP(E1057,'[1]CM Liga'!$A:$C,3,FALSE)</f>
        <v>Zagorje 2</v>
      </c>
      <c r="D1057" s="26" t="s">
        <v>2219</v>
      </c>
      <c r="E1057" s="35" t="s">
        <v>2223</v>
      </c>
      <c r="F1057" s="35" t="str">
        <f>VLOOKUP(E1057,'[1]CM Liga'!$A:$D,4,FALSE)</f>
        <v>Brestovec Orehovički</v>
      </c>
      <c r="G1057" s="26">
        <v>3</v>
      </c>
      <c r="H1057" s="36" t="s">
        <v>36</v>
      </c>
      <c r="I1057" s="37">
        <v>320</v>
      </c>
      <c r="J1057" s="38">
        <v>6.6</v>
      </c>
      <c r="K1057" s="39" t="s">
        <v>2220</v>
      </c>
      <c r="L1057" s="40" t="s">
        <v>2216</v>
      </c>
      <c r="M1057" s="26" t="s">
        <v>16</v>
      </c>
      <c r="N1057" s="26"/>
      <c r="O1057" s="35" t="str">
        <f t="shared" si="16"/>
        <v>NE</v>
      </c>
    </row>
    <row r="1058" spans="1:15" ht="15.75" customHeight="1">
      <c r="A1058" s="34">
        <v>1057</v>
      </c>
      <c r="B1058" s="34">
        <f>VLOOKUP(E1058,'[1]CM Liga'!$A:$B,2,FALSE)</f>
        <v>68</v>
      </c>
      <c r="C1058" s="35" t="str">
        <f>VLOOKUP(E1058,'[1]CM Liga'!$A:$C,3,FALSE)</f>
        <v>Zagorje 2</v>
      </c>
      <c r="D1058" s="26" t="s">
        <v>2221</v>
      </c>
      <c r="E1058" s="35" t="s">
        <v>2223</v>
      </c>
      <c r="F1058" s="35" t="str">
        <f>VLOOKUP(E1058,'[1]CM Liga'!$A:$D,4,FALSE)</f>
        <v>Brestovec Orehovički</v>
      </c>
      <c r="G1058" s="26">
        <v>4</v>
      </c>
      <c r="H1058" s="36" t="s">
        <v>36</v>
      </c>
      <c r="I1058" s="37">
        <v>340</v>
      </c>
      <c r="J1058" s="38">
        <v>7.5</v>
      </c>
      <c r="K1058" s="39" t="s">
        <v>2222</v>
      </c>
      <c r="L1058" s="40" t="s">
        <v>2216</v>
      </c>
      <c r="M1058" s="26" t="s">
        <v>16</v>
      </c>
      <c r="N1058" s="26"/>
      <c r="O1058" s="35" t="str">
        <f t="shared" si="16"/>
        <v>NE</v>
      </c>
    </row>
    <row r="1059" spans="1:15" ht="15.75" customHeight="1">
      <c r="A1059" s="34">
        <v>1058</v>
      </c>
      <c r="B1059" s="34">
        <f>VLOOKUP(E1059,'[1]CM Liga'!$A:$B,2,FALSE)</f>
        <v>177</v>
      </c>
      <c r="C1059" s="35" t="str">
        <f>VLOOKUP(E1059,'[1]CM Liga'!$A:$C,3,FALSE)</f>
        <v>Sisak</v>
      </c>
      <c r="D1059" s="26" t="s">
        <v>2224</v>
      </c>
      <c r="E1059" s="35" t="s">
        <v>2240</v>
      </c>
      <c r="F1059" s="35" t="str">
        <f>VLOOKUP(E1059,'[1]CM Liga'!$A:$D,4,FALSE)</f>
        <v>Sunja</v>
      </c>
      <c r="G1059" s="26">
        <v>1</v>
      </c>
      <c r="H1059" s="36" t="s">
        <v>36</v>
      </c>
      <c r="I1059" s="37">
        <v>280</v>
      </c>
      <c r="J1059" s="38">
        <v>6.25</v>
      </c>
      <c r="K1059" s="39" t="s">
        <v>2225</v>
      </c>
      <c r="L1059" s="40" t="s">
        <v>934</v>
      </c>
      <c r="M1059" s="26" t="s">
        <v>16</v>
      </c>
      <c r="N1059" s="26"/>
      <c r="O1059" s="35" t="str">
        <f t="shared" si="16"/>
        <v>NE</v>
      </c>
    </row>
    <row r="1060" spans="1:15" ht="15.75" customHeight="1">
      <c r="A1060" s="34">
        <v>1059</v>
      </c>
      <c r="B1060" s="34">
        <f>VLOOKUP(E1060,'[1]CM Liga'!$A:$B,2,FALSE)</f>
        <v>177</v>
      </c>
      <c r="C1060" s="35" t="str">
        <f>VLOOKUP(E1060,'[1]CM Liga'!$A:$C,3,FALSE)</f>
        <v>Sisak</v>
      </c>
      <c r="D1060" s="26" t="s">
        <v>2226</v>
      </c>
      <c r="E1060" s="35" t="s">
        <v>2240</v>
      </c>
      <c r="F1060" s="35" t="str">
        <f>VLOOKUP(E1060,'[1]CM Liga'!$A:$D,4,FALSE)</f>
        <v>Sunja</v>
      </c>
      <c r="G1060" s="26">
        <v>2</v>
      </c>
      <c r="H1060" s="36" t="s">
        <v>36</v>
      </c>
      <c r="I1060" s="37">
        <v>280</v>
      </c>
      <c r="J1060" s="38">
        <v>5.42</v>
      </c>
      <c r="K1060" s="39" t="s">
        <v>2227</v>
      </c>
      <c r="L1060" s="40" t="s">
        <v>934</v>
      </c>
      <c r="M1060" s="26" t="s">
        <v>16</v>
      </c>
      <c r="N1060" s="26"/>
      <c r="O1060" s="35" t="str">
        <f t="shared" si="16"/>
        <v>NE</v>
      </c>
    </row>
    <row r="1061" spans="1:15" ht="15.75" customHeight="1">
      <c r="A1061" s="34">
        <v>1060</v>
      </c>
      <c r="B1061" s="34">
        <f>VLOOKUP(E1061,'[1]CM Liga'!$A:$B,2,FALSE)</f>
        <v>177</v>
      </c>
      <c r="C1061" s="35" t="str">
        <f>VLOOKUP(E1061,'[1]CM Liga'!$A:$C,3,FALSE)</f>
        <v>Sisak</v>
      </c>
      <c r="D1061" s="26" t="s">
        <v>2228</v>
      </c>
      <c r="E1061" s="35" t="s">
        <v>2240</v>
      </c>
      <c r="F1061" s="35" t="str">
        <f>VLOOKUP(E1061,'[1]CM Liga'!$A:$D,4,FALSE)</f>
        <v>Sunja</v>
      </c>
      <c r="G1061" s="26">
        <v>3</v>
      </c>
      <c r="H1061" s="36" t="s">
        <v>36</v>
      </c>
      <c r="I1061" s="37">
        <v>340</v>
      </c>
      <c r="J1061" s="38">
        <v>5.81</v>
      </c>
      <c r="K1061" s="39" t="s">
        <v>2229</v>
      </c>
      <c r="L1061" s="40" t="s">
        <v>934</v>
      </c>
      <c r="M1061" s="26" t="s">
        <v>16</v>
      </c>
      <c r="N1061" s="26"/>
      <c r="O1061" s="35" t="str">
        <f t="shared" si="16"/>
        <v>NE</v>
      </c>
    </row>
    <row r="1062" spans="1:15" ht="15.75" customHeight="1">
      <c r="A1062" s="34">
        <v>1061</v>
      </c>
      <c r="B1062" s="34">
        <f>VLOOKUP(E1062,'[1]CM Liga'!$A:$B,2,FALSE)</f>
        <v>177</v>
      </c>
      <c r="C1062" s="35" t="str">
        <f>VLOOKUP(E1062,'[1]CM Liga'!$A:$C,3,FALSE)</f>
        <v>Sisak</v>
      </c>
      <c r="D1062" s="26" t="s">
        <v>2230</v>
      </c>
      <c r="E1062" s="35" t="s">
        <v>2240</v>
      </c>
      <c r="F1062" s="35" t="str">
        <f>VLOOKUP(E1062,'[1]CM Liga'!$A:$D,4,FALSE)</f>
        <v>Sunja</v>
      </c>
      <c r="G1062" s="26">
        <v>4</v>
      </c>
      <c r="H1062" s="36" t="s">
        <v>36</v>
      </c>
      <c r="I1062" s="37">
        <v>340</v>
      </c>
      <c r="J1062" s="38">
        <v>5.94</v>
      </c>
      <c r="K1062" s="39" t="s">
        <v>2231</v>
      </c>
      <c r="L1062" s="40" t="s">
        <v>934</v>
      </c>
      <c r="M1062" s="26" t="s">
        <v>16</v>
      </c>
      <c r="N1062" s="26"/>
      <c r="O1062" s="35" t="str">
        <f t="shared" si="16"/>
        <v>NE</v>
      </c>
    </row>
    <row r="1063" spans="1:15" ht="15.75" customHeight="1">
      <c r="A1063" s="34">
        <v>1062</v>
      </c>
      <c r="B1063" s="34">
        <f>VLOOKUP(E1063,'[1]CM Liga'!$A:$B,2,FALSE)</f>
        <v>177</v>
      </c>
      <c r="C1063" s="35" t="str">
        <f>VLOOKUP(E1063,'[1]CM Liga'!$A:$C,3,FALSE)</f>
        <v>Sisak</v>
      </c>
      <c r="D1063" s="26" t="s">
        <v>2232</v>
      </c>
      <c r="E1063" s="35" t="s">
        <v>2240</v>
      </c>
      <c r="F1063" s="35" t="str">
        <f>VLOOKUP(E1063,'[1]CM Liga'!$A:$D,4,FALSE)</f>
        <v>Sunja</v>
      </c>
      <c r="G1063" s="26">
        <v>5</v>
      </c>
      <c r="H1063" s="36" t="s">
        <v>36</v>
      </c>
      <c r="I1063" s="37">
        <v>300</v>
      </c>
      <c r="J1063" s="38">
        <v>6.13</v>
      </c>
      <c r="K1063" s="39" t="s">
        <v>2233</v>
      </c>
      <c r="L1063" s="40" t="s">
        <v>934</v>
      </c>
      <c r="M1063" s="26" t="s">
        <v>16</v>
      </c>
      <c r="N1063" s="26"/>
      <c r="O1063" s="35" t="str">
        <f t="shared" si="16"/>
        <v>NE</v>
      </c>
    </row>
    <row r="1064" spans="1:15" ht="15.75" customHeight="1">
      <c r="A1064" s="34">
        <v>1063</v>
      </c>
      <c r="B1064" s="34">
        <f>VLOOKUP(E1064,'[1]CM Liga'!$A:$B,2,FALSE)</f>
        <v>177</v>
      </c>
      <c r="C1064" s="35" t="str">
        <f>VLOOKUP(E1064,'[1]CM Liga'!$A:$C,3,FALSE)</f>
        <v>Sisak</v>
      </c>
      <c r="D1064" s="26" t="s">
        <v>2234</v>
      </c>
      <c r="E1064" s="35" t="s">
        <v>2240</v>
      </c>
      <c r="F1064" s="35" t="str">
        <f>VLOOKUP(E1064,'[1]CM Liga'!$A:$D,4,FALSE)</f>
        <v>Sunja</v>
      </c>
      <c r="G1064" s="26">
        <v>6</v>
      </c>
      <c r="H1064" s="36" t="s">
        <v>36</v>
      </c>
      <c r="I1064" s="37">
        <v>300</v>
      </c>
      <c r="J1064" s="38">
        <v>5.35</v>
      </c>
      <c r="K1064" s="39" t="s">
        <v>2235</v>
      </c>
      <c r="L1064" s="40" t="s">
        <v>934</v>
      </c>
      <c r="M1064" s="26" t="s">
        <v>16</v>
      </c>
      <c r="N1064" s="26"/>
      <c r="O1064" s="35" t="str">
        <f t="shared" si="16"/>
        <v>NE</v>
      </c>
    </row>
    <row r="1065" spans="1:15" ht="15.75" customHeight="1">
      <c r="A1065" s="34">
        <v>1064</v>
      </c>
      <c r="B1065" s="34">
        <f>VLOOKUP(E1065,'[1]CM Liga'!$A:$B,2,FALSE)</f>
        <v>177</v>
      </c>
      <c r="C1065" s="35" t="str">
        <f>VLOOKUP(E1065,'[1]CM Liga'!$A:$C,3,FALSE)</f>
        <v>Sisak</v>
      </c>
      <c r="D1065" s="26" t="s">
        <v>2236</v>
      </c>
      <c r="E1065" s="35" t="s">
        <v>2240</v>
      </c>
      <c r="F1065" s="35" t="str">
        <f>VLOOKUP(E1065,'[1]CM Liga'!$A:$D,4,FALSE)</f>
        <v>Sunja</v>
      </c>
      <c r="G1065" s="26">
        <v>7</v>
      </c>
      <c r="H1065" s="36" t="s">
        <v>36</v>
      </c>
      <c r="I1065" s="37">
        <v>300</v>
      </c>
      <c r="J1065" s="38">
        <v>5.04</v>
      </c>
      <c r="K1065" s="39" t="s">
        <v>2237</v>
      </c>
      <c r="L1065" s="40" t="s">
        <v>934</v>
      </c>
      <c r="M1065" s="26" t="s">
        <v>16</v>
      </c>
      <c r="N1065" s="26"/>
      <c r="O1065" s="35" t="str">
        <f t="shared" si="16"/>
        <v>NE</v>
      </c>
    </row>
    <row r="1066" spans="1:15" ht="15.75" customHeight="1">
      <c r="A1066" s="34">
        <v>1065</v>
      </c>
      <c r="B1066" s="34">
        <f>VLOOKUP(E1066,'[1]CM Liga'!$A:$B,2,FALSE)</f>
        <v>177</v>
      </c>
      <c r="C1066" s="35" t="str">
        <f>VLOOKUP(E1066,'[1]CM Liga'!$A:$C,3,FALSE)</f>
        <v>Sisak</v>
      </c>
      <c r="D1066" s="26" t="s">
        <v>2238</v>
      </c>
      <c r="E1066" s="35" t="s">
        <v>2240</v>
      </c>
      <c r="F1066" s="35" t="str">
        <f>VLOOKUP(E1066,'[1]CM Liga'!$A:$D,4,FALSE)</f>
        <v>Sunja</v>
      </c>
      <c r="G1066" s="26">
        <v>8</v>
      </c>
      <c r="H1066" s="36" t="s">
        <v>36</v>
      </c>
      <c r="I1066" s="37">
        <v>300</v>
      </c>
      <c r="J1066" s="38">
        <v>5.46</v>
      </c>
      <c r="K1066" s="39" t="s">
        <v>2239</v>
      </c>
      <c r="L1066" s="40" t="s">
        <v>934</v>
      </c>
      <c r="M1066" s="26" t="s">
        <v>16</v>
      </c>
      <c r="N1066" s="26"/>
      <c r="O1066" s="35" t="str">
        <f t="shared" si="16"/>
        <v>NE</v>
      </c>
    </row>
    <row r="1067" spans="1:15" ht="15.75" customHeight="1">
      <c r="A1067" s="34">
        <v>1066</v>
      </c>
      <c r="B1067" s="34">
        <f>VLOOKUP(E1067,'[1]CM Liga'!$A:$B,2,FALSE)</f>
        <v>242</v>
      </c>
      <c r="C1067" s="35" t="str">
        <f>VLOOKUP(E1067,'[1]CM Liga'!$A:$C,3,FALSE)</f>
        <v>Velika Gorica</v>
      </c>
      <c r="D1067" s="26" t="s">
        <v>2241</v>
      </c>
      <c r="E1067" s="35" t="s">
        <v>2253</v>
      </c>
      <c r="F1067" s="35" t="str">
        <f>VLOOKUP(E1067,'[1]CM Liga'!$A:$D,4,FALSE)</f>
        <v>Zagreb</v>
      </c>
      <c r="G1067" s="26">
        <v>1</v>
      </c>
      <c r="H1067" s="36" t="s">
        <v>36</v>
      </c>
      <c r="I1067" s="37">
        <v>340</v>
      </c>
      <c r="J1067" s="38">
        <v>9.82</v>
      </c>
      <c r="K1067" s="39" t="s">
        <v>2242</v>
      </c>
      <c r="L1067" s="40" t="s">
        <v>2243</v>
      </c>
      <c r="M1067" s="26" t="s">
        <v>337</v>
      </c>
      <c r="N1067" s="26"/>
      <c r="O1067" s="35" t="str">
        <f t="shared" si="16"/>
        <v>DA</v>
      </c>
    </row>
    <row r="1068" spans="1:15" ht="15.75" customHeight="1">
      <c r="A1068" s="34">
        <v>1067</v>
      </c>
      <c r="B1068" s="34">
        <f>VLOOKUP(E1068,'[1]CM Liga'!$A:$B,2,FALSE)</f>
        <v>242</v>
      </c>
      <c r="C1068" s="35" t="str">
        <f>VLOOKUP(E1068,'[1]CM Liga'!$A:$C,3,FALSE)</f>
        <v>Velika Gorica</v>
      </c>
      <c r="D1068" s="26" t="s">
        <v>2244</v>
      </c>
      <c r="E1068" s="35" t="s">
        <v>2253</v>
      </c>
      <c r="F1068" s="35" t="str">
        <f>VLOOKUP(E1068,'[1]CM Liga'!$A:$D,4,FALSE)</f>
        <v>Zagreb</v>
      </c>
      <c r="G1068" s="26">
        <v>2</v>
      </c>
      <c r="H1068" s="36" t="s">
        <v>36</v>
      </c>
      <c r="I1068" s="37">
        <v>340</v>
      </c>
      <c r="J1068" s="38">
        <v>10.8</v>
      </c>
      <c r="K1068" s="39" t="s">
        <v>2245</v>
      </c>
      <c r="L1068" s="40" t="s">
        <v>2243</v>
      </c>
      <c r="M1068" s="26" t="s">
        <v>340</v>
      </c>
      <c r="N1068" s="26"/>
      <c r="O1068" s="35" t="str">
        <f t="shared" si="16"/>
        <v>DA</v>
      </c>
    </row>
    <row r="1069" spans="1:15" ht="15.75" customHeight="1">
      <c r="A1069" s="34">
        <v>1068</v>
      </c>
      <c r="B1069" s="34">
        <f>VLOOKUP(E1069,'[1]CM Liga'!$A:$B,2,FALSE)</f>
        <v>242</v>
      </c>
      <c r="C1069" s="35" t="str">
        <f>VLOOKUP(E1069,'[1]CM Liga'!$A:$C,3,FALSE)</f>
        <v>Velika Gorica</v>
      </c>
      <c r="D1069" s="26" t="s">
        <v>2796</v>
      </c>
      <c r="E1069" s="35" t="s">
        <v>2253</v>
      </c>
      <c r="F1069" s="35" t="str">
        <f>VLOOKUP(E1069,'[1]CM Liga'!$A:$D,4,FALSE)</f>
        <v>Zagreb</v>
      </c>
      <c r="G1069" s="26">
        <v>3</v>
      </c>
      <c r="H1069" s="36" t="s">
        <v>36</v>
      </c>
      <c r="I1069" s="37">
        <v>320</v>
      </c>
      <c r="J1069" s="38">
        <v>10.67</v>
      </c>
      <c r="K1069" s="39" t="s">
        <v>2246</v>
      </c>
      <c r="L1069" s="40" t="s">
        <v>2243</v>
      </c>
      <c r="M1069" s="26" t="s">
        <v>340</v>
      </c>
      <c r="N1069" s="26"/>
      <c r="O1069" s="35" t="str">
        <f t="shared" si="16"/>
        <v>DA</v>
      </c>
    </row>
    <row r="1070" spans="1:15" ht="15.75" customHeight="1">
      <c r="A1070" s="34">
        <v>1069</v>
      </c>
      <c r="B1070" s="34">
        <f>VLOOKUP(E1070,'[1]CM Liga'!$A:$B,2,FALSE)</f>
        <v>242</v>
      </c>
      <c r="C1070" s="35" t="str">
        <f>VLOOKUP(E1070,'[1]CM Liga'!$A:$C,3,FALSE)</f>
        <v>Velika Gorica</v>
      </c>
      <c r="D1070" s="26" t="s">
        <v>2247</v>
      </c>
      <c r="E1070" s="35" t="s">
        <v>2253</v>
      </c>
      <c r="F1070" s="35" t="str">
        <f>VLOOKUP(E1070,'[1]CM Liga'!$A:$D,4,FALSE)</f>
        <v>Zagreb</v>
      </c>
      <c r="G1070" s="26">
        <v>4</v>
      </c>
      <c r="H1070" s="36" t="s">
        <v>36</v>
      </c>
      <c r="I1070" s="37">
        <v>310</v>
      </c>
      <c r="J1070" s="38">
        <v>10</v>
      </c>
      <c r="K1070" s="39" t="s">
        <v>2248</v>
      </c>
      <c r="L1070" s="40" t="s">
        <v>2243</v>
      </c>
      <c r="M1070" s="26" t="s">
        <v>337</v>
      </c>
      <c r="N1070" s="26"/>
      <c r="O1070" s="35" t="str">
        <f t="shared" si="16"/>
        <v>DA</v>
      </c>
    </row>
    <row r="1071" spans="1:15" ht="15.75" customHeight="1">
      <c r="A1071" s="34">
        <v>1070</v>
      </c>
      <c r="B1071" s="34">
        <f>VLOOKUP(E1071,'[1]CM Liga'!$A:$B,2,FALSE)</f>
        <v>242</v>
      </c>
      <c r="C1071" s="35" t="str">
        <f>VLOOKUP(E1071,'[1]CM Liga'!$A:$C,3,FALSE)</f>
        <v>Velika Gorica</v>
      </c>
      <c r="D1071" s="26" t="s">
        <v>2249</v>
      </c>
      <c r="E1071" s="35" t="s">
        <v>2253</v>
      </c>
      <c r="F1071" s="35" t="str">
        <f>VLOOKUP(E1071,'[1]CM Liga'!$A:$D,4,FALSE)</f>
        <v>Zagreb</v>
      </c>
      <c r="G1071" s="26">
        <v>5</v>
      </c>
      <c r="H1071" s="36" t="s">
        <v>36</v>
      </c>
      <c r="I1071" s="37">
        <v>310</v>
      </c>
      <c r="J1071" s="38">
        <v>11.51</v>
      </c>
      <c r="K1071" s="39" t="s">
        <v>2250</v>
      </c>
      <c r="L1071" s="40" t="s">
        <v>2243</v>
      </c>
      <c r="M1071" s="26" t="s">
        <v>340</v>
      </c>
      <c r="N1071" s="26"/>
      <c r="O1071" s="35" t="str">
        <f t="shared" si="16"/>
        <v>DA</v>
      </c>
    </row>
    <row r="1072" spans="1:15" ht="15.75" customHeight="1">
      <c r="A1072" s="34">
        <v>1071</v>
      </c>
      <c r="B1072" s="34">
        <f>VLOOKUP(E1072,'[1]CM Liga'!$A:$B,2,FALSE)</f>
        <v>242</v>
      </c>
      <c r="C1072" s="35" t="str">
        <f>VLOOKUP(E1072,'[1]CM Liga'!$A:$C,3,FALSE)</f>
        <v>Velika Gorica</v>
      </c>
      <c r="D1072" s="26" t="s">
        <v>2251</v>
      </c>
      <c r="E1072" s="35" t="s">
        <v>2253</v>
      </c>
      <c r="F1072" s="35" t="str">
        <f>VLOOKUP(E1072,'[1]CM Liga'!$A:$D,4,FALSE)</f>
        <v>Zagreb</v>
      </c>
      <c r="G1072" s="26">
        <v>6</v>
      </c>
      <c r="H1072" s="36" t="s">
        <v>36</v>
      </c>
      <c r="I1072" s="37">
        <v>290</v>
      </c>
      <c r="J1072" s="38">
        <v>10.47</v>
      </c>
      <c r="K1072" s="39" t="s">
        <v>2252</v>
      </c>
      <c r="L1072" s="40" t="s">
        <v>2243</v>
      </c>
      <c r="M1072" s="26" t="s">
        <v>340</v>
      </c>
      <c r="N1072" s="26"/>
      <c r="O1072" s="35" t="str">
        <f t="shared" si="16"/>
        <v>DA</v>
      </c>
    </row>
    <row r="1073" spans="1:15" ht="15.75" customHeight="1">
      <c r="A1073" s="34">
        <v>1072</v>
      </c>
      <c r="B1073" s="34">
        <f>VLOOKUP(E1073,'[1]CM Liga'!$A:$B,2,FALSE)</f>
        <v>328</v>
      </c>
      <c r="C1073" s="35" t="str">
        <f>VLOOKUP(E1073,'[1]CM Liga'!$A:$C,3,FALSE)</f>
        <v>Koprivnica</v>
      </c>
      <c r="D1073" s="26" t="s">
        <v>2254</v>
      </c>
      <c r="E1073" s="35" t="s">
        <v>2282</v>
      </c>
      <c r="F1073" s="35" t="str">
        <f>VLOOKUP(E1073,'[1]CM Liga'!$A:$D,4,FALSE)</f>
        <v>Svibovec, Varaždinske Toplice</v>
      </c>
      <c r="G1073" s="26">
        <v>1</v>
      </c>
      <c r="H1073" s="36" t="s">
        <v>13</v>
      </c>
      <c r="I1073" s="37">
        <v>180</v>
      </c>
      <c r="J1073" s="38">
        <v>10</v>
      </c>
      <c r="K1073" s="39" t="s">
        <v>2255</v>
      </c>
      <c r="L1073" s="40" t="s">
        <v>2256</v>
      </c>
      <c r="M1073" s="26" t="s">
        <v>16</v>
      </c>
      <c r="N1073" s="26"/>
      <c r="O1073" s="35" t="str">
        <f t="shared" si="16"/>
        <v>DA</v>
      </c>
    </row>
    <row r="1074" spans="1:15" ht="15.75" customHeight="1">
      <c r="A1074" s="34">
        <v>1073</v>
      </c>
      <c r="B1074" s="34">
        <f>VLOOKUP(E1074,'[1]CM Liga'!$A:$B,2,FALSE)</f>
        <v>328</v>
      </c>
      <c r="C1074" s="35" t="str">
        <f>VLOOKUP(E1074,'[1]CM Liga'!$A:$C,3,FALSE)</f>
        <v>Koprivnica</v>
      </c>
      <c r="D1074" s="26" t="s">
        <v>2257</v>
      </c>
      <c r="E1074" s="35" t="s">
        <v>2282</v>
      </c>
      <c r="F1074" s="35" t="str">
        <f>VLOOKUP(E1074,'[1]CM Liga'!$A:$D,4,FALSE)</f>
        <v>Svibovec, Varaždinske Toplice</v>
      </c>
      <c r="G1074" s="26">
        <v>2</v>
      </c>
      <c r="H1074" s="36" t="s">
        <v>13</v>
      </c>
      <c r="I1074" s="37">
        <v>170</v>
      </c>
      <c r="J1074" s="38">
        <v>9</v>
      </c>
      <c r="K1074" s="39" t="s">
        <v>2258</v>
      </c>
      <c r="L1074" s="40" t="s">
        <v>2256</v>
      </c>
      <c r="M1074" s="26" t="s">
        <v>16</v>
      </c>
      <c r="N1074" s="26"/>
      <c r="O1074" s="35" t="str">
        <f t="shared" si="16"/>
        <v>DA</v>
      </c>
    </row>
    <row r="1075" spans="1:15" ht="15.75" customHeight="1">
      <c r="A1075" s="34">
        <v>1074</v>
      </c>
      <c r="B1075" s="34">
        <f>VLOOKUP(E1075,'[1]CM Liga'!$A:$B,2,FALSE)</f>
        <v>328</v>
      </c>
      <c r="C1075" s="35" t="str">
        <f>VLOOKUP(E1075,'[1]CM Liga'!$A:$C,3,FALSE)</f>
        <v>Koprivnica</v>
      </c>
      <c r="D1075" s="26" t="s">
        <v>2259</v>
      </c>
      <c r="E1075" s="35" t="s">
        <v>2282</v>
      </c>
      <c r="F1075" s="35" t="str">
        <f>VLOOKUP(E1075,'[1]CM Liga'!$A:$D,4,FALSE)</f>
        <v>Svibovec, Varaždinske Toplice</v>
      </c>
      <c r="G1075" s="26">
        <v>3</v>
      </c>
      <c r="H1075" s="36" t="s">
        <v>13</v>
      </c>
      <c r="I1075" s="37">
        <v>180</v>
      </c>
      <c r="J1075" s="38">
        <v>10</v>
      </c>
      <c r="K1075" s="39" t="s">
        <v>2260</v>
      </c>
      <c r="L1075" s="40" t="s">
        <v>2256</v>
      </c>
      <c r="M1075" s="26" t="s">
        <v>16</v>
      </c>
      <c r="N1075" s="26"/>
      <c r="O1075" s="35" t="str">
        <f t="shared" si="16"/>
        <v>DA</v>
      </c>
    </row>
    <row r="1076" spans="1:15" ht="15.75" customHeight="1">
      <c r="A1076" s="34">
        <v>1075</v>
      </c>
      <c r="B1076" s="34">
        <f>VLOOKUP(E1076,'[1]CM Liga'!$A:$B,2,FALSE)</f>
        <v>328</v>
      </c>
      <c r="C1076" s="35" t="str">
        <f>VLOOKUP(E1076,'[1]CM Liga'!$A:$C,3,FALSE)</f>
        <v>Koprivnica</v>
      </c>
      <c r="D1076" s="26" t="s">
        <v>2261</v>
      </c>
      <c r="E1076" s="35" t="s">
        <v>2282</v>
      </c>
      <c r="F1076" s="35" t="str">
        <f>VLOOKUP(E1076,'[1]CM Liga'!$A:$D,4,FALSE)</f>
        <v>Svibovec, Varaždinske Toplice</v>
      </c>
      <c r="G1076" s="26">
        <v>4</v>
      </c>
      <c r="H1076" s="36" t="s">
        <v>13</v>
      </c>
      <c r="I1076" s="37">
        <v>170</v>
      </c>
      <c r="J1076" s="38">
        <v>10</v>
      </c>
      <c r="K1076" s="39" t="s">
        <v>2262</v>
      </c>
      <c r="L1076" s="40" t="s">
        <v>2256</v>
      </c>
      <c r="M1076" s="26" t="s">
        <v>16</v>
      </c>
      <c r="N1076" s="26"/>
      <c r="O1076" s="35" t="str">
        <f t="shared" si="16"/>
        <v>DA</v>
      </c>
    </row>
    <row r="1077" spans="1:15" ht="15.75" customHeight="1">
      <c r="A1077" s="34">
        <v>1076</v>
      </c>
      <c r="B1077" s="34">
        <f>VLOOKUP(E1077,'[1]CM Liga'!$A:$B,2,FALSE)</f>
        <v>328</v>
      </c>
      <c r="C1077" s="35" t="str">
        <f>VLOOKUP(E1077,'[1]CM Liga'!$A:$C,3,FALSE)</f>
        <v>Koprivnica</v>
      </c>
      <c r="D1077" s="26" t="s">
        <v>2263</v>
      </c>
      <c r="E1077" s="35" t="s">
        <v>2282</v>
      </c>
      <c r="F1077" s="35" t="str">
        <f>VLOOKUP(E1077,'[1]CM Liga'!$A:$D,4,FALSE)</f>
        <v>Svibovec, Varaždinske Toplice</v>
      </c>
      <c r="G1077" s="26">
        <v>5</v>
      </c>
      <c r="H1077" s="36" t="s">
        <v>13</v>
      </c>
      <c r="I1077" s="37">
        <v>180</v>
      </c>
      <c r="J1077" s="38">
        <v>10</v>
      </c>
      <c r="K1077" s="39" t="s">
        <v>2264</v>
      </c>
      <c r="L1077" s="40" t="s">
        <v>2256</v>
      </c>
      <c r="M1077" s="26" t="s">
        <v>16</v>
      </c>
      <c r="N1077" s="26"/>
      <c r="O1077" s="35" t="str">
        <f t="shared" si="16"/>
        <v>DA</v>
      </c>
    </row>
    <row r="1078" spans="1:15" ht="15.75" customHeight="1">
      <c r="A1078" s="34">
        <v>1077</v>
      </c>
      <c r="B1078" s="34">
        <f>VLOOKUP(E1078,'[1]CM Liga'!$A:$B,2,FALSE)</f>
        <v>328</v>
      </c>
      <c r="C1078" s="35" t="str">
        <f>VLOOKUP(E1078,'[1]CM Liga'!$A:$C,3,FALSE)</f>
        <v>Koprivnica</v>
      </c>
      <c r="D1078" s="26" t="s">
        <v>2265</v>
      </c>
      <c r="E1078" s="35" t="s">
        <v>2282</v>
      </c>
      <c r="F1078" s="35" t="str">
        <f>VLOOKUP(E1078,'[1]CM Liga'!$A:$D,4,FALSE)</f>
        <v>Svibovec, Varaždinske Toplice</v>
      </c>
      <c r="G1078" s="26">
        <v>6</v>
      </c>
      <c r="H1078" s="36" t="s">
        <v>13</v>
      </c>
      <c r="I1078" s="37">
        <v>170</v>
      </c>
      <c r="J1078" s="38">
        <v>10</v>
      </c>
      <c r="K1078" s="39" t="s">
        <v>2266</v>
      </c>
      <c r="L1078" s="40" t="s">
        <v>2256</v>
      </c>
      <c r="M1078" s="26" t="s">
        <v>16</v>
      </c>
      <c r="N1078" s="26"/>
      <c r="O1078" s="35" t="str">
        <f t="shared" si="16"/>
        <v>DA</v>
      </c>
    </row>
    <row r="1079" spans="1:15" ht="15.75" customHeight="1">
      <c r="A1079" s="34">
        <v>1078</v>
      </c>
      <c r="B1079" s="34">
        <f>VLOOKUP(E1079,'[1]CM Liga'!$A:$B,2,FALSE)</f>
        <v>328</v>
      </c>
      <c r="C1079" s="35" t="str">
        <f>VLOOKUP(E1079,'[1]CM Liga'!$A:$C,3,FALSE)</f>
        <v>Koprivnica</v>
      </c>
      <c r="D1079" s="26" t="s">
        <v>2267</v>
      </c>
      <c r="E1079" s="35" t="s">
        <v>2282</v>
      </c>
      <c r="F1079" s="35" t="str">
        <f>VLOOKUP(E1079,'[1]CM Liga'!$A:$D,4,FALSE)</f>
        <v>Svibovec, Varaždinske Toplice</v>
      </c>
      <c r="G1079" s="26">
        <v>7</v>
      </c>
      <c r="H1079" s="36" t="s">
        <v>13</v>
      </c>
      <c r="I1079" s="37">
        <v>180</v>
      </c>
      <c r="J1079" s="38">
        <v>9</v>
      </c>
      <c r="K1079" s="39" t="s">
        <v>2268</v>
      </c>
      <c r="L1079" s="40" t="s">
        <v>2256</v>
      </c>
      <c r="M1079" s="26" t="s">
        <v>16</v>
      </c>
      <c r="N1079" s="26"/>
      <c r="O1079" s="35" t="str">
        <f t="shared" si="16"/>
        <v>DA</v>
      </c>
    </row>
    <row r="1080" spans="1:15" ht="15.75" customHeight="1">
      <c r="A1080" s="34">
        <v>1079</v>
      </c>
      <c r="B1080" s="34">
        <f>VLOOKUP(E1080,'[1]CM Liga'!$A:$B,2,FALSE)</f>
        <v>328</v>
      </c>
      <c r="C1080" s="35" t="str">
        <f>VLOOKUP(E1080,'[1]CM Liga'!$A:$C,3,FALSE)</f>
        <v>Koprivnica</v>
      </c>
      <c r="D1080" s="26" t="s">
        <v>2269</v>
      </c>
      <c r="E1080" s="35" t="s">
        <v>2282</v>
      </c>
      <c r="F1080" s="35" t="str">
        <f>VLOOKUP(E1080,'[1]CM Liga'!$A:$D,4,FALSE)</f>
        <v>Svibovec, Varaždinske Toplice</v>
      </c>
      <c r="G1080" s="26">
        <v>8</v>
      </c>
      <c r="H1080" s="36" t="s">
        <v>13</v>
      </c>
      <c r="I1080" s="37">
        <v>170</v>
      </c>
      <c r="J1080" s="38">
        <v>10</v>
      </c>
      <c r="K1080" s="39" t="s">
        <v>2270</v>
      </c>
      <c r="L1080" s="40" t="s">
        <v>2256</v>
      </c>
      <c r="M1080" s="26" t="s">
        <v>16</v>
      </c>
      <c r="N1080" s="26"/>
      <c r="O1080" s="35" t="str">
        <f t="shared" si="16"/>
        <v>DA</v>
      </c>
    </row>
    <row r="1081" spans="1:15" ht="15.75" customHeight="1">
      <c r="A1081" s="34">
        <v>1080</v>
      </c>
      <c r="B1081" s="34">
        <f>VLOOKUP(E1081,'[1]CM Liga'!$A:$B,2,FALSE)</f>
        <v>328</v>
      </c>
      <c r="C1081" s="35" t="str">
        <f>VLOOKUP(E1081,'[1]CM Liga'!$A:$C,3,FALSE)</f>
        <v>Koprivnica</v>
      </c>
      <c r="D1081" s="26" t="s">
        <v>2271</v>
      </c>
      <c r="E1081" s="35" t="s">
        <v>2282</v>
      </c>
      <c r="F1081" s="35" t="str">
        <f>VLOOKUP(E1081,'[1]CM Liga'!$A:$D,4,FALSE)</f>
        <v>Svibovec, Varaždinske Toplice</v>
      </c>
      <c r="G1081" s="26">
        <v>9</v>
      </c>
      <c r="H1081" s="36" t="s">
        <v>13</v>
      </c>
      <c r="I1081" s="37">
        <v>170</v>
      </c>
      <c r="J1081" s="38">
        <v>10</v>
      </c>
      <c r="K1081" s="39" t="s">
        <v>2272</v>
      </c>
      <c r="L1081" s="40" t="s">
        <v>2256</v>
      </c>
      <c r="M1081" s="26" t="s">
        <v>16</v>
      </c>
      <c r="N1081" s="26"/>
      <c r="O1081" s="35" t="str">
        <f t="shared" si="16"/>
        <v>DA</v>
      </c>
    </row>
    <row r="1082" spans="1:15" ht="15.75" customHeight="1">
      <c r="A1082" s="34">
        <v>1081</v>
      </c>
      <c r="B1082" s="34">
        <f>VLOOKUP(E1082,'[1]CM Liga'!$A:$B,2,FALSE)</f>
        <v>328</v>
      </c>
      <c r="C1082" s="35" t="str">
        <f>VLOOKUP(E1082,'[1]CM Liga'!$A:$C,3,FALSE)</f>
        <v>Koprivnica</v>
      </c>
      <c r="D1082" s="26" t="s">
        <v>2273</v>
      </c>
      <c r="E1082" s="35" t="s">
        <v>2282</v>
      </c>
      <c r="F1082" s="35" t="str">
        <f>VLOOKUP(E1082,'[1]CM Liga'!$A:$D,4,FALSE)</f>
        <v>Svibovec, Varaždinske Toplice</v>
      </c>
      <c r="G1082" s="26">
        <v>1</v>
      </c>
      <c r="H1082" s="36" t="s">
        <v>36</v>
      </c>
      <c r="I1082" s="37">
        <v>310</v>
      </c>
      <c r="J1082" s="38">
        <v>15</v>
      </c>
      <c r="K1082" s="39" t="s">
        <v>2274</v>
      </c>
      <c r="L1082" s="40" t="s">
        <v>2256</v>
      </c>
      <c r="M1082" s="26" t="s">
        <v>16</v>
      </c>
      <c r="N1082" s="26"/>
      <c r="O1082" s="35" t="str">
        <f t="shared" si="16"/>
        <v>DA</v>
      </c>
    </row>
    <row r="1083" spans="1:15" ht="15.75" customHeight="1">
      <c r="A1083" s="34">
        <v>1082</v>
      </c>
      <c r="B1083" s="34">
        <f>VLOOKUP(E1083,'[1]CM Liga'!$A:$B,2,FALSE)</f>
        <v>328</v>
      </c>
      <c r="C1083" s="35" t="str">
        <f>VLOOKUP(E1083,'[1]CM Liga'!$A:$C,3,FALSE)</f>
        <v>Koprivnica</v>
      </c>
      <c r="D1083" s="26" t="s">
        <v>2275</v>
      </c>
      <c r="E1083" s="35" t="s">
        <v>2282</v>
      </c>
      <c r="F1083" s="35" t="str">
        <f>VLOOKUP(E1083,'[1]CM Liga'!$A:$D,4,FALSE)</f>
        <v>Svibovec, Varaždinske Toplice</v>
      </c>
      <c r="G1083" s="26">
        <v>2</v>
      </c>
      <c r="H1083" s="36" t="s">
        <v>36</v>
      </c>
      <c r="I1083" s="37">
        <v>310</v>
      </c>
      <c r="J1083" s="38">
        <v>15</v>
      </c>
      <c r="K1083" s="39" t="s">
        <v>2276</v>
      </c>
      <c r="L1083" s="40" t="s">
        <v>2256</v>
      </c>
      <c r="M1083" s="26" t="s">
        <v>16</v>
      </c>
      <c r="N1083" s="26"/>
      <c r="O1083" s="35" t="str">
        <f t="shared" si="16"/>
        <v>DA</v>
      </c>
    </row>
    <row r="1084" spans="1:15" ht="15.75" customHeight="1">
      <c r="A1084" s="34">
        <v>1083</v>
      </c>
      <c r="B1084" s="34">
        <f>VLOOKUP(E1084,'[1]CM Liga'!$A:$B,2,FALSE)</f>
        <v>328</v>
      </c>
      <c r="C1084" s="35" t="str">
        <f>VLOOKUP(E1084,'[1]CM Liga'!$A:$C,3,FALSE)</f>
        <v>Koprivnica</v>
      </c>
      <c r="D1084" s="26" t="s">
        <v>2277</v>
      </c>
      <c r="E1084" s="35" t="s">
        <v>2282</v>
      </c>
      <c r="F1084" s="35" t="str">
        <f>VLOOKUP(E1084,'[1]CM Liga'!$A:$D,4,FALSE)</f>
        <v>Svibovec, Varaždinske Toplice</v>
      </c>
      <c r="G1084" s="26">
        <v>3</v>
      </c>
      <c r="H1084" s="36" t="s">
        <v>36</v>
      </c>
      <c r="I1084" s="37">
        <v>310</v>
      </c>
      <c r="J1084" s="38">
        <v>14</v>
      </c>
      <c r="K1084" s="39" t="s">
        <v>2278</v>
      </c>
      <c r="L1084" s="40" t="s">
        <v>2256</v>
      </c>
      <c r="M1084" s="26" t="s">
        <v>16</v>
      </c>
      <c r="N1084" s="26"/>
      <c r="O1084" s="35" t="str">
        <f t="shared" si="16"/>
        <v>DA</v>
      </c>
    </row>
    <row r="1085" spans="1:15" ht="15.75" customHeight="1">
      <c r="A1085" s="34">
        <v>1084</v>
      </c>
      <c r="B1085" s="34">
        <f>VLOOKUP(E1085,'[1]CM Liga'!$A:$B,2,FALSE)</f>
        <v>328</v>
      </c>
      <c r="C1085" s="35" t="str">
        <f>VLOOKUP(E1085,'[1]CM Liga'!$A:$C,3,FALSE)</f>
        <v>Koprivnica</v>
      </c>
      <c r="D1085" s="26" t="s">
        <v>2279</v>
      </c>
      <c r="E1085" s="35" t="s">
        <v>2282</v>
      </c>
      <c r="F1085" s="35" t="str">
        <f>VLOOKUP(E1085,'[1]CM Liga'!$A:$D,4,FALSE)</f>
        <v>Svibovec, Varaždinske Toplice</v>
      </c>
      <c r="G1085" s="26">
        <v>4</v>
      </c>
      <c r="H1085" s="36" t="s">
        <v>36</v>
      </c>
      <c r="I1085" s="37">
        <v>310</v>
      </c>
      <c r="J1085" s="38">
        <v>14</v>
      </c>
      <c r="K1085" s="39" t="s">
        <v>2280</v>
      </c>
      <c r="L1085" s="40" t="s">
        <v>2256</v>
      </c>
      <c r="M1085" s="26" t="s">
        <v>16</v>
      </c>
      <c r="N1085" s="26"/>
      <c r="O1085" s="35" t="str">
        <f t="shared" si="16"/>
        <v>DA</v>
      </c>
    </row>
    <row r="1086" spans="1:15" ht="15.75" customHeight="1">
      <c r="A1086" s="34">
        <v>1085</v>
      </c>
      <c r="B1086" s="34">
        <f>VLOOKUP(E1086,'[1]CM Liga'!$A:$B,2,FALSE)</f>
        <v>328</v>
      </c>
      <c r="C1086" s="35" t="str">
        <f>VLOOKUP(E1086,'[1]CM Liga'!$A:$C,3,FALSE)</f>
        <v>Koprivnica</v>
      </c>
      <c r="D1086" s="26" t="s">
        <v>2254</v>
      </c>
      <c r="E1086" s="35" t="s">
        <v>2282</v>
      </c>
      <c r="F1086" s="35" t="str">
        <f>VLOOKUP(E1086,'[1]CM Liga'!$A:$D,4,FALSE)</f>
        <v>Svibovec, Varaždinske Toplice</v>
      </c>
      <c r="G1086" s="26">
        <v>5</v>
      </c>
      <c r="H1086" s="36" t="s">
        <v>36</v>
      </c>
      <c r="I1086" s="37">
        <v>310</v>
      </c>
      <c r="J1086" s="38">
        <v>15</v>
      </c>
      <c r="K1086" s="39" t="s">
        <v>2281</v>
      </c>
      <c r="L1086" s="40" t="s">
        <v>2256</v>
      </c>
      <c r="M1086" s="26" t="s">
        <v>16</v>
      </c>
      <c r="N1086" s="26"/>
      <c r="O1086" s="35" t="str">
        <f t="shared" si="16"/>
        <v>DA</v>
      </c>
    </row>
    <row r="1087" spans="1:15" ht="15.75" customHeight="1">
      <c r="A1087" s="34">
        <v>1086</v>
      </c>
      <c r="B1087" s="34">
        <f>VLOOKUP(E1087,'[1]CM Liga'!$A:$B,2,FALSE)</f>
        <v>158</v>
      </c>
      <c r="C1087" s="35" t="str">
        <f>VLOOKUP(E1087,'[1]CM Liga'!$A:$C,3,FALSE)</f>
        <v>Osijek</v>
      </c>
      <c r="D1087" s="26" t="s">
        <v>2283</v>
      </c>
      <c r="E1087" s="35" t="s">
        <v>2288</v>
      </c>
      <c r="F1087" s="35" t="str">
        <f>VLOOKUP(E1087,'[1]CM Liga'!$A:$D,4,FALSE)</f>
        <v>Osijek</v>
      </c>
      <c r="G1087" s="26">
        <v>1</v>
      </c>
      <c r="H1087" s="36" t="s">
        <v>13</v>
      </c>
      <c r="I1087" s="37">
        <v>80</v>
      </c>
      <c r="J1087" s="38">
        <v>6</v>
      </c>
      <c r="K1087" s="39" t="s">
        <v>2284</v>
      </c>
      <c r="L1087" s="40" t="s">
        <v>2285</v>
      </c>
      <c r="M1087" s="26" t="s">
        <v>16</v>
      </c>
      <c r="N1087" s="26"/>
      <c r="O1087" s="35" t="str">
        <f t="shared" ref="O1087:O1150" si="17">IF(B1087&gt;218,"DA","NE")</f>
        <v>NE</v>
      </c>
    </row>
    <row r="1088" spans="1:15" ht="15.75" customHeight="1">
      <c r="A1088" s="34">
        <v>1087</v>
      </c>
      <c r="B1088" s="34">
        <f>VLOOKUP(E1088,'[1]CM Liga'!$A:$B,2,FALSE)</f>
        <v>158</v>
      </c>
      <c r="C1088" s="35" t="str">
        <f>VLOOKUP(E1088,'[1]CM Liga'!$A:$C,3,FALSE)</f>
        <v>Osijek</v>
      </c>
      <c r="D1088" s="26" t="s">
        <v>2286</v>
      </c>
      <c r="E1088" s="35" t="s">
        <v>2288</v>
      </c>
      <c r="F1088" s="35" t="str">
        <f>VLOOKUP(E1088,'[1]CM Liga'!$A:$D,4,FALSE)</f>
        <v>Osijek</v>
      </c>
      <c r="G1088" s="26">
        <v>2</v>
      </c>
      <c r="H1088" s="36" t="s">
        <v>13</v>
      </c>
      <c r="I1088" s="37">
        <v>190</v>
      </c>
      <c r="J1088" s="38">
        <v>6</v>
      </c>
      <c r="K1088" s="39" t="s">
        <v>2287</v>
      </c>
      <c r="L1088" s="40" t="s">
        <v>2285</v>
      </c>
      <c r="M1088" s="26" t="s">
        <v>16</v>
      </c>
      <c r="N1088" s="26"/>
      <c r="O1088" s="35" t="str">
        <f t="shared" si="17"/>
        <v>NE</v>
      </c>
    </row>
    <row r="1089" spans="1:15" ht="15.75" customHeight="1">
      <c r="A1089" s="34">
        <v>1088</v>
      </c>
      <c r="B1089" s="34">
        <f>VLOOKUP(E1089,'[1]CM Liga'!$A:$B,2,FALSE)</f>
        <v>146</v>
      </c>
      <c r="C1089" s="35" t="str">
        <f>VLOOKUP(E1089,'[1]CM Liga'!$A:$C,3,FALSE)</f>
        <v>Istra 2</v>
      </c>
      <c r="D1089" s="26" t="s">
        <v>2289</v>
      </c>
      <c r="E1089" s="35" t="s">
        <v>2298</v>
      </c>
      <c r="F1089" s="35" t="str">
        <f>VLOOKUP(E1089,'[1]CM Liga'!$A:$D,4,FALSE)</f>
        <v>Pula</v>
      </c>
      <c r="G1089" s="26">
        <v>1</v>
      </c>
      <c r="H1089" s="36" t="s">
        <v>13</v>
      </c>
      <c r="I1089" s="37">
        <v>190</v>
      </c>
      <c r="J1089" s="38">
        <v>4</v>
      </c>
      <c r="K1089" s="39" t="s">
        <v>2290</v>
      </c>
      <c r="L1089" s="40" t="s">
        <v>2291</v>
      </c>
      <c r="M1089" s="26" t="s">
        <v>81</v>
      </c>
      <c r="N1089" s="26"/>
      <c r="O1089" s="35" t="str">
        <f t="shared" si="17"/>
        <v>NE</v>
      </c>
    </row>
    <row r="1090" spans="1:15" ht="15.75" customHeight="1">
      <c r="A1090" s="34">
        <v>1089</v>
      </c>
      <c r="B1090" s="34">
        <f>VLOOKUP(E1090,'[1]CM Liga'!$A:$B,2,FALSE)</f>
        <v>146</v>
      </c>
      <c r="C1090" s="35" t="str">
        <f>VLOOKUP(E1090,'[1]CM Liga'!$A:$C,3,FALSE)</f>
        <v>Istra 2</v>
      </c>
      <c r="D1090" s="26" t="s">
        <v>2292</v>
      </c>
      <c r="E1090" s="35" t="s">
        <v>2298</v>
      </c>
      <c r="F1090" s="35" t="str">
        <f>VLOOKUP(E1090,'[1]CM Liga'!$A:$D,4,FALSE)</f>
        <v>Pula</v>
      </c>
      <c r="G1090" s="26">
        <v>2</v>
      </c>
      <c r="H1090" s="36" t="s">
        <v>13</v>
      </c>
      <c r="I1090" s="37">
        <v>180</v>
      </c>
      <c r="J1090" s="38">
        <v>4</v>
      </c>
      <c r="K1090" s="39" t="s">
        <v>2293</v>
      </c>
      <c r="L1090" s="40" t="s">
        <v>2291</v>
      </c>
      <c r="M1090" s="26" t="s">
        <v>81</v>
      </c>
      <c r="N1090" s="26"/>
      <c r="O1090" s="35" t="str">
        <f t="shared" si="17"/>
        <v>NE</v>
      </c>
    </row>
    <row r="1091" spans="1:15" ht="15.75" customHeight="1">
      <c r="A1091" s="34">
        <v>1090</v>
      </c>
      <c r="B1091" s="34">
        <f>VLOOKUP(E1091,'[1]CM Liga'!$A:$B,2,FALSE)</f>
        <v>146</v>
      </c>
      <c r="C1091" s="35" t="str">
        <f>VLOOKUP(E1091,'[1]CM Liga'!$A:$C,3,FALSE)</f>
        <v>Istra 2</v>
      </c>
      <c r="D1091" s="26" t="s">
        <v>2294</v>
      </c>
      <c r="E1091" s="35" t="s">
        <v>2298</v>
      </c>
      <c r="F1091" s="35" t="str">
        <f>VLOOKUP(E1091,'[1]CM Liga'!$A:$D,4,FALSE)</f>
        <v>Pula</v>
      </c>
      <c r="G1091" s="26">
        <v>3</v>
      </c>
      <c r="H1091" s="36" t="s">
        <v>13</v>
      </c>
      <c r="I1091" s="37">
        <v>180</v>
      </c>
      <c r="J1091" s="38">
        <v>4</v>
      </c>
      <c r="K1091" s="39" t="s">
        <v>2295</v>
      </c>
      <c r="L1091" s="40" t="s">
        <v>2291</v>
      </c>
      <c r="M1091" s="26" t="s">
        <v>81</v>
      </c>
      <c r="N1091" s="26"/>
      <c r="O1091" s="35" t="str">
        <f t="shared" si="17"/>
        <v>NE</v>
      </c>
    </row>
    <row r="1092" spans="1:15" ht="15.75" customHeight="1">
      <c r="A1092" s="34">
        <v>1091</v>
      </c>
      <c r="B1092" s="34">
        <f>VLOOKUP(E1092,'[1]CM Liga'!$A:$B,2,FALSE)</f>
        <v>146</v>
      </c>
      <c r="C1092" s="35" t="str">
        <f>VLOOKUP(E1092,'[1]CM Liga'!$A:$C,3,FALSE)</f>
        <v>Istra 2</v>
      </c>
      <c r="D1092" s="26" t="s">
        <v>2296</v>
      </c>
      <c r="E1092" s="35" t="s">
        <v>2298</v>
      </c>
      <c r="F1092" s="35" t="str">
        <f>VLOOKUP(E1092,'[1]CM Liga'!$A:$D,4,FALSE)</f>
        <v>Pula</v>
      </c>
      <c r="G1092" s="26">
        <v>4</v>
      </c>
      <c r="H1092" s="36" t="s">
        <v>13</v>
      </c>
      <c r="I1092" s="37">
        <v>180</v>
      </c>
      <c r="J1092" s="38">
        <v>4</v>
      </c>
      <c r="K1092" s="39" t="s">
        <v>2297</v>
      </c>
      <c r="L1092" s="40" t="s">
        <v>2291</v>
      </c>
      <c r="M1092" s="26" t="s">
        <v>81</v>
      </c>
      <c r="N1092" s="26"/>
      <c r="O1092" s="35" t="str">
        <f t="shared" si="17"/>
        <v>NE</v>
      </c>
    </row>
    <row r="1093" spans="1:15" ht="15.75" customHeight="1">
      <c r="A1093" s="34">
        <v>1092</v>
      </c>
      <c r="B1093" s="34">
        <f>VLOOKUP(E1093,'[1]CM Liga'!$A:$B,2,FALSE)</f>
        <v>87</v>
      </c>
      <c r="C1093" s="35" t="str">
        <f>VLOOKUP(E1093,'[1]CM Liga'!$A:$C,3,FALSE)</f>
        <v>Zagorje 1</v>
      </c>
      <c r="D1093" s="26" t="s">
        <v>2299</v>
      </c>
      <c r="E1093" s="35" t="s">
        <v>2308</v>
      </c>
      <c r="F1093" s="35" t="str">
        <f>VLOOKUP(E1093,'[1]CM Liga'!$A:$D,4,FALSE)</f>
        <v>Budinščina</v>
      </c>
      <c r="G1093" s="26">
        <v>1</v>
      </c>
      <c r="H1093" s="36" t="s">
        <v>36</v>
      </c>
      <c r="I1093" s="37">
        <v>340</v>
      </c>
      <c r="J1093" s="38">
        <v>7.1</v>
      </c>
      <c r="K1093" s="39" t="s">
        <v>2300</v>
      </c>
      <c r="L1093" s="40" t="s">
        <v>2301</v>
      </c>
      <c r="M1093" s="26" t="s">
        <v>16</v>
      </c>
      <c r="N1093" s="26"/>
      <c r="O1093" s="35" t="str">
        <f t="shared" si="17"/>
        <v>NE</v>
      </c>
    </row>
    <row r="1094" spans="1:15" ht="15.75" customHeight="1">
      <c r="A1094" s="34">
        <v>1093</v>
      </c>
      <c r="B1094" s="34">
        <f>VLOOKUP(E1094,'[1]CM Liga'!$A:$B,2,FALSE)</f>
        <v>87</v>
      </c>
      <c r="C1094" s="35" t="str">
        <f>VLOOKUP(E1094,'[1]CM Liga'!$A:$C,3,FALSE)</f>
        <v>Zagorje 1</v>
      </c>
      <c r="D1094" s="26" t="s">
        <v>2302</v>
      </c>
      <c r="E1094" s="35" t="s">
        <v>2308</v>
      </c>
      <c r="F1094" s="35" t="str">
        <f>VLOOKUP(E1094,'[1]CM Liga'!$A:$D,4,FALSE)</f>
        <v>Budinščina</v>
      </c>
      <c r="G1094" s="26">
        <v>2</v>
      </c>
      <c r="H1094" s="36" t="s">
        <v>36</v>
      </c>
      <c r="I1094" s="37">
        <v>330</v>
      </c>
      <c r="J1094" s="38">
        <v>8.6999999999999993</v>
      </c>
      <c r="K1094" s="39" t="s">
        <v>2303</v>
      </c>
      <c r="L1094" s="40" t="s">
        <v>2301</v>
      </c>
      <c r="M1094" s="26" t="s">
        <v>16</v>
      </c>
      <c r="N1094" s="26"/>
      <c r="O1094" s="35" t="str">
        <f t="shared" si="17"/>
        <v>NE</v>
      </c>
    </row>
    <row r="1095" spans="1:15" ht="15.75" customHeight="1">
      <c r="A1095" s="34">
        <v>1094</v>
      </c>
      <c r="B1095" s="34">
        <f>VLOOKUP(E1095,'[1]CM Liga'!$A:$B,2,FALSE)</f>
        <v>87</v>
      </c>
      <c r="C1095" s="35" t="str">
        <f>VLOOKUP(E1095,'[1]CM Liga'!$A:$C,3,FALSE)</f>
        <v>Zagorje 1</v>
      </c>
      <c r="D1095" s="26" t="s">
        <v>2304</v>
      </c>
      <c r="E1095" s="35" t="s">
        <v>2308</v>
      </c>
      <c r="F1095" s="35" t="str">
        <f>VLOOKUP(E1095,'[1]CM Liga'!$A:$D,4,FALSE)</f>
        <v>Budinščina</v>
      </c>
      <c r="G1095" s="26">
        <v>3</v>
      </c>
      <c r="H1095" s="36" t="s">
        <v>36</v>
      </c>
      <c r="I1095" s="37">
        <v>340</v>
      </c>
      <c r="J1095" s="38">
        <v>8.9</v>
      </c>
      <c r="K1095" s="39" t="s">
        <v>2305</v>
      </c>
      <c r="L1095" s="40" t="s">
        <v>2301</v>
      </c>
      <c r="M1095" s="26" t="s">
        <v>16</v>
      </c>
      <c r="N1095" s="26"/>
      <c r="O1095" s="35" t="str">
        <f t="shared" si="17"/>
        <v>NE</v>
      </c>
    </row>
    <row r="1096" spans="1:15" ht="15.75" customHeight="1">
      <c r="A1096" s="34">
        <v>1095</v>
      </c>
      <c r="B1096" s="34">
        <f>VLOOKUP(E1096,'[1]CM Liga'!$A:$B,2,FALSE)</f>
        <v>87</v>
      </c>
      <c r="C1096" s="35" t="str">
        <f>VLOOKUP(E1096,'[1]CM Liga'!$A:$C,3,FALSE)</f>
        <v>Zagorje 1</v>
      </c>
      <c r="D1096" s="26" t="s">
        <v>2306</v>
      </c>
      <c r="E1096" s="35" t="s">
        <v>2308</v>
      </c>
      <c r="F1096" s="35" t="str">
        <f>VLOOKUP(E1096,'[1]CM Liga'!$A:$D,4,FALSE)</f>
        <v>Budinščina</v>
      </c>
      <c r="G1096" s="26">
        <v>4</v>
      </c>
      <c r="H1096" s="36" t="s">
        <v>36</v>
      </c>
      <c r="I1096" s="37">
        <v>340</v>
      </c>
      <c r="J1096" s="38">
        <v>7.1</v>
      </c>
      <c r="K1096" s="39" t="s">
        <v>2307</v>
      </c>
      <c r="L1096" s="40" t="s">
        <v>2301</v>
      </c>
      <c r="M1096" s="26" t="s">
        <v>16</v>
      </c>
      <c r="N1096" s="26"/>
      <c r="O1096" s="35" t="str">
        <f t="shared" si="17"/>
        <v>NE</v>
      </c>
    </row>
    <row r="1097" spans="1:15" ht="15.75" customHeight="1">
      <c r="A1097" s="34">
        <v>1096</v>
      </c>
      <c r="B1097" s="34">
        <f>VLOOKUP(E1097,'[1]CM Liga'!$A:$B,2,FALSE)</f>
        <v>334</v>
      </c>
      <c r="C1097" s="35" t="str">
        <f>VLOOKUP(E1097,'[1]CM Liga'!$A:$C,3,FALSE)</f>
        <v>Bjelovar</v>
      </c>
      <c r="D1097" s="26" t="s">
        <v>2309</v>
      </c>
      <c r="E1097" s="35" t="s">
        <v>2322</v>
      </c>
      <c r="F1097" s="35" t="str">
        <f>VLOOKUP(E1097,'[1]CM Liga'!$A:$D,4,FALSE)</f>
        <v>Virovitica</v>
      </c>
      <c r="G1097" s="26">
        <v>1</v>
      </c>
      <c r="H1097" s="36" t="s">
        <v>36</v>
      </c>
      <c r="I1097" s="37">
        <v>220</v>
      </c>
      <c r="J1097" s="38">
        <v>14</v>
      </c>
      <c r="K1097" s="39" t="s">
        <v>2310</v>
      </c>
      <c r="L1097" s="40" t="s">
        <v>2311</v>
      </c>
      <c r="M1097" s="26" t="s">
        <v>16</v>
      </c>
      <c r="N1097" s="26"/>
      <c r="O1097" s="35" t="str">
        <f t="shared" si="17"/>
        <v>DA</v>
      </c>
    </row>
    <row r="1098" spans="1:15" ht="15.75" customHeight="1">
      <c r="A1098" s="34">
        <v>1097</v>
      </c>
      <c r="B1098" s="34">
        <f>VLOOKUP(E1098,'[1]CM Liga'!$A:$B,2,FALSE)</f>
        <v>334</v>
      </c>
      <c r="C1098" s="35" t="str">
        <f>VLOOKUP(E1098,'[1]CM Liga'!$A:$C,3,FALSE)</f>
        <v>Bjelovar</v>
      </c>
      <c r="D1098" s="26" t="s">
        <v>2312</v>
      </c>
      <c r="E1098" s="35" t="s">
        <v>2322</v>
      </c>
      <c r="F1098" s="35" t="str">
        <f>VLOOKUP(E1098,'[1]CM Liga'!$A:$D,4,FALSE)</f>
        <v>Virovitica</v>
      </c>
      <c r="G1098" s="26">
        <v>2</v>
      </c>
      <c r="H1098" s="36" t="s">
        <v>36</v>
      </c>
      <c r="I1098" s="37">
        <v>210</v>
      </c>
      <c r="J1098" s="38">
        <v>15</v>
      </c>
      <c r="K1098" s="39" t="s">
        <v>2313</v>
      </c>
      <c r="L1098" s="40" t="s">
        <v>2311</v>
      </c>
      <c r="M1098" s="26" t="s">
        <v>16</v>
      </c>
      <c r="N1098" s="26"/>
      <c r="O1098" s="35" t="str">
        <f t="shared" si="17"/>
        <v>DA</v>
      </c>
    </row>
    <row r="1099" spans="1:15" ht="15.75" customHeight="1">
      <c r="A1099" s="34">
        <v>1098</v>
      </c>
      <c r="B1099" s="34">
        <f>VLOOKUP(E1099,'[1]CM Liga'!$A:$B,2,FALSE)</f>
        <v>334</v>
      </c>
      <c r="C1099" s="35" t="str">
        <f>VLOOKUP(E1099,'[1]CM Liga'!$A:$C,3,FALSE)</f>
        <v>Bjelovar</v>
      </c>
      <c r="D1099" s="26" t="s">
        <v>2314</v>
      </c>
      <c r="E1099" s="35" t="s">
        <v>2322</v>
      </c>
      <c r="F1099" s="35" t="str">
        <f>VLOOKUP(E1099,'[1]CM Liga'!$A:$D,4,FALSE)</f>
        <v>Virovitica</v>
      </c>
      <c r="G1099" s="26">
        <v>3</v>
      </c>
      <c r="H1099" s="36" t="s">
        <v>36</v>
      </c>
      <c r="I1099" s="37">
        <v>170</v>
      </c>
      <c r="J1099" s="38">
        <v>15</v>
      </c>
      <c r="K1099" s="39" t="s">
        <v>2315</v>
      </c>
      <c r="L1099" s="40" t="s">
        <v>2311</v>
      </c>
      <c r="M1099" s="26" t="s">
        <v>16</v>
      </c>
      <c r="N1099" s="26"/>
      <c r="O1099" s="35" t="str">
        <f t="shared" si="17"/>
        <v>DA</v>
      </c>
    </row>
    <row r="1100" spans="1:15" ht="15.75" customHeight="1">
      <c r="A1100" s="34">
        <v>1099</v>
      </c>
      <c r="B1100" s="34">
        <f>VLOOKUP(E1100,'[1]CM Liga'!$A:$B,2,FALSE)</f>
        <v>334</v>
      </c>
      <c r="C1100" s="35" t="str">
        <f>VLOOKUP(E1100,'[1]CM Liga'!$A:$C,3,FALSE)</f>
        <v>Bjelovar</v>
      </c>
      <c r="D1100" s="26" t="s">
        <v>2316</v>
      </c>
      <c r="E1100" s="35" t="s">
        <v>2322</v>
      </c>
      <c r="F1100" s="35" t="str">
        <f>VLOOKUP(E1100,'[1]CM Liga'!$A:$D,4,FALSE)</f>
        <v>Virovitica</v>
      </c>
      <c r="G1100" s="26">
        <v>4</v>
      </c>
      <c r="H1100" s="36" t="s">
        <v>36</v>
      </c>
      <c r="I1100" s="37">
        <v>130</v>
      </c>
      <c r="J1100" s="38">
        <v>15</v>
      </c>
      <c r="K1100" s="39" t="s">
        <v>2317</v>
      </c>
      <c r="L1100" s="40" t="s">
        <v>2311</v>
      </c>
      <c r="M1100" s="26" t="s">
        <v>16</v>
      </c>
      <c r="N1100" s="26"/>
      <c r="O1100" s="35" t="str">
        <f t="shared" si="17"/>
        <v>DA</v>
      </c>
    </row>
    <row r="1101" spans="1:15" ht="15.75" customHeight="1">
      <c r="A1101" s="34">
        <v>1100</v>
      </c>
      <c r="B1101" s="34">
        <f>VLOOKUP(E1101,'[1]CM Liga'!$A:$B,2,FALSE)</f>
        <v>334</v>
      </c>
      <c r="C1101" s="35" t="str">
        <f>VLOOKUP(E1101,'[1]CM Liga'!$A:$C,3,FALSE)</f>
        <v>Bjelovar</v>
      </c>
      <c r="D1101" s="26" t="s">
        <v>2318</v>
      </c>
      <c r="E1101" s="35" t="s">
        <v>2322</v>
      </c>
      <c r="F1101" s="35" t="str">
        <f>VLOOKUP(E1101,'[1]CM Liga'!$A:$D,4,FALSE)</f>
        <v>Virovitica</v>
      </c>
      <c r="G1101" s="26">
        <v>5</v>
      </c>
      <c r="H1101" s="36" t="s">
        <v>36</v>
      </c>
      <c r="I1101" s="37">
        <v>230</v>
      </c>
      <c r="J1101" s="38">
        <v>14</v>
      </c>
      <c r="K1101" s="39" t="s">
        <v>2319</v>
      </c>
      <c r="L1101" s="40" t="s">
        <v>2311</v>
      </c>
      <c r="M1101" s="26" t="s">
        <v>16</v>
      </c>
      <c r="N1101" s="26"/>
      <c r="O1101" s="35" t="str">
        <f t="shared" si="17"/>
        <v>DA</v>
      </c>
    </row>
    <row r="1102" spans="1:15" ht="15.75" customHeight="1">
      <c r="A1102" s="34">
        <v>1101</v>
      </c>
      <c r="B1102" s="34">
        <f>VLOOKUP(E1102,'[1]CM Liga'!$A:$B,2,FALSE)</f>
        <v>334</v>
      </c>
      <c r="C1102" s="35" t="str">
        <f>VLOOKUP(E1102,'[1]CM Liga'!$A:$C,3,FALSE)</f>
        <v>Bjelovar</v>
      </c>
      <c r="D1102" s="26" t="s">
        <v>2320</v>
      </c>
      <c r="E1102" s="35" t="s">
        <v>2322</v>
      </c>
      <c r="F1102" s="35" t="str">
        <f>VLOOKUP(E1102,'[1]CM Liga'!$A:$D,4,FALSE)</f>
        <v>Virovitica</v>
      </c>
      <c r="G1102" s="26">
        <v>6</v>
      </c>
      <c r="H1102" s="36" t="s">
        <v>36</v>
      </c>
      <c r="I1102" s="37">
        <v>200</v>
      </c>
      <c r="J1102" s="38">
        <v>15</v>
      </c>
      <c r="K1102" s="39" t="s">
        <v>2321</v>
      </c>
      <c r="L1102" s="40" t="s">
        <v>2311</v>
      </c>
      <c r="M1102" s="26" t="s">
        <v>16</v>
      </c>
      <c r="N1102" s="26"/>
      <c r="O1102" s="35" t="str">
        <f t="shared" si="17"/>
        <v>DA</v>
      </c>
    </row>
    <row r="1103" spans="1:15" ht="15.75" customHeight="1">
      <c r="A1103" s="34">
        <v>1102</v>
      </c>
      <c r="B1103" s="34">
        <f>VLOOKUP(E1103,'[1]CM Liga'!$A:$B,2,FALSE)</f>
        <v>273</v>
      </c>
      <c r="C1103" s="35" t="str">
        <f>VLOOKUP(E1103,'[1]CM Liga'!$A:$C,3,FALSE)</f>
        <v>Čakovec</v>
      </c>
      <c r="D1103" s="26" t="s">
        <v>2323</v>
      </c>
      <c r="E1103" s="35" t="s">
        <v>2340</v>
      </c>
      <c r="F1103" s="35" t="str">
        <f>VLOOKUP(E1103,'[1]CM Liga'!$A:$D,4,FALSE)</f>
        <v>Vratišinec</v>
      </c>
      <c r="G1103" s="26">
        <v>1</v>
      </c>
      <c r="H1103" s="36" t="s">
        <v>36</v>
      </c>
      <c r="I1103" s="37">
        <v>100</v>
      </c>
      <c r="J1103" s="38">
        <v>3.4</v>
      </c>
      <c r="K1103" s="39" t="s">
        <v>2324</v>
      </c>
      <c r="L1103" s="40" t="s">
        <v>2325</v>
      </c>
      <c r="M1103" s="26" t="s">
        <v>16</v>
      </c>
      <c r="N1103" s="26"/>
      <c r="O1103" s="35" t="str">
        <f t="shared" si="17"/>
        <v>DA</v>
      </c>
    </row>
    <row r="1104" spans="1:15" ht="15.75" customHeight="1">
      <c r="A1104" s="34">
        <v>1103</v>
      </c>
      <c r="B1104" s="34">
        <f>VLOOKUP(E1104,'[1]CM Liga'!$A:$B,2,FALSE)</f>
        <v>273</v>
      </c>
      <c r="C1104" s="35" t="str">
        <f>VLOOKUP(E1104,'[1]CM Liga'!$A:$C,3,FALSE)</f>
        <v>Čakovec</v>
      </c>
      <c r="D1104" s="26" t="s">
        <v>2326</v>
      </c>
      <c r="E1104" s="35" t="s">
        <v>2340</v>
      </c>
      <c r="F1104" s="35" t="str">
        <f>VLOOKUP(E1104,'[1]CM Liga'!$A:$D,4,FALSE)</f>
        <v>Vratišinec</v>
      </c>
      <c r="G1104" s="26">
        <v>2</v>
      </c>
      <c r="H1104" s="36" t="s">
        <v>36</v>
      </c>
      <c r="I1104" s="37">
        <v>160</v>
      </c>
      <c r="J1104" s="38">
        <v>5</v>
      </c>
      <c r="K1104" s="39" t="s">
        <v>2327</v>
      </c>
      <c r="L1104" s="40" t="s">
        <v>2325</v>
      </c>
      <c r="M1104" s="26" t="s">
        <v>16</v>
      </c>
      <c r="N1104" s="26"/>
      <c r="O1104" s="35" t="str">
        <f t="shared" si="17"/>
        <v>DA</v>
      </c>
    </row>
    <row r="1105" spans="1:15" ht="15.75" customHeight="1">
      <c r="A1105" s="34">
        <v>1104</v>
      </c>
      <c r="B1105" s="34">
        <f>VLOOKUP(E1105,'[1]CM Liga'!$A:$B,2,FALSE)</f>
        <v>273</v>
      </c>
      <c r="C1105" s="35" t="str">
        <f>VLOOKUP(E1105,'[1]CM Liga'!$A:$C,3,FALSE)</f>
        <v>Čakovec</v>
      </c>
      <c r="D1105" s="26" t="s">
        <v>2328</v>
      </c>
      <c r="E1105" s="35" t="s">
        <v>2340</v>
      </c>
      <c r="F1105" s="35" t="str">
        <f>VLOOKUP(E1105,'[1]CM Liga'!$A:$D,4,FALSE)</f>
        <v>Vratišinec</v>
      </c>
      <c r="G1105" s="26">
        <v>3</v>
      </c>
      <c r="H1105" s="36" t="s">
        <v>36</v>
      </c>
      <c r="I1105" s="37">
        <v>90</v>
      </c>
      <c r="J1105" s="38">
        <v>2.5</v>
      </c>
      <c r="K1105" s="39" t="s">
        <v>2329</v>
      </c>
      <c r="L1105" s="40" t="s">
        <v>2325</v>
      </c>
      <c r="M1105" s="26" t="s">
        <v>16</v>
      </c>
      <c r="N1105" s="26"/>
      <c r="O1105" s="35" t="str">
        <f t="shared" si="17"/>
        <v>DA</v>
      </c>
    </row>
    <row r="1106" spans="1:15" ht="15.75" customHeight="1">
      <c r="A1106" s="34">
        <v>1105</v>
      </c>
      <c r="B1106" s="34">
        <f>VLOOKUP(E1106,'[1]CM Liga'!$A:$B,2,FALSE)</f>
        <v>273</v>
      </c>
      <c r="C1106" s="35" t="str">
        <f>VLOOKUP(E1106,'[1]CM Liga'!$A:$C,3,FALSE)</f>
        <v>Čakovec</v>
      </c>
      <c r="D1106" s="26" t="s">
        <v>2330</v>
      </c>
      <c r="E1106" s="35" t="s">
        <v>2340</v>
      </c>
      <c r="F1106" s="35" t="str">
        <f>VLOOKUP(E1106,'[1]CM Liga'!$A:$D,4,FALSE)</f>
        <v>Vratišinec</v>
      </c>
      <c r="G1106" s="26">
        <v>4</v>
      </c>
      <c r="H1106" s="36" t="s">
        <v>36</v>
      </c>
      <c r="I1106" s="37">
        <v>100</v>
      </c>
      <c r="J1106" s="38">
        <v>2.7</v>
      </c>
      <c r="K1106" s="39" t="s">
        <v>2331</v>
      </c>
      <c r="L1106" s="40" t="s">
        <v>2325</v>
      </c>
      <c r="M1106" s="26" t="s">
        <v>16</v>
      </c>
      <c r="N1106" s="26"/>
      <c r="O1106" s="35" t="str">
        <f t="shared" si="17"/>
        <v>DA</v>
      </c>
    </row>
    <row r="1107" spans="1:15" ht="15.75" customHeight="1">
      <c r="A1107" s="34">
        <v>1106</v>
      </c>
      <c r="B1107" s="34">
        <f>VLOOKUP(E1107,'[1]CM Liga'!$A:$B,2,FALSE)</f>
        <v>273</v>
      </c>
      <c r="C1107" s="35" t="str">
        <f>VLOOKUP(E1107,'[1]CM Liga'!$A:$C,3,FALSE)</f>
        <v>Čakovec</v>
      </c>
      <c r="D1107" s="26" t="s">
        <v>2332</v>
      </c>
      <c r="E1107" s="35" t="s">
        <v>2340</v>
      </c>
      <c r="F1107" s="35" t="str">
        <f>VLOOKUP(E1107,'[1]CM Liga'!$A:$D,4,FALSE)</f>
        <v>Vratišinec</v>
      </c>
      <c r="G1107" s="26">
        <v>5</v>
      </c>
      <c r="H1107" s="36" t="s">
        <v>36</v>
      </c>
      <c r="I1107" s="37">
        <v>100</v>
      </c>
      <c r="J1107" s="38">
        <v>3.2</v>
      </c>
      <c r="K1107" s="39" t="s">
        <v>2333</v>
      </c>
      <c r="L1107" s="40" t="s">
        <v>2325</v>
      </c>
      <c r="M1107" s="26" t="s">
        <v>16</v>
      </c>
      <c r="N1107" s="26"/>
      <c r="O1107" s="35" t="str">
        <f t="shared" si="17"/>
        <v>DA</v>
      </c>
    </row>
    <row r="1108" spans="1:15" ht="15.75" customHeight="1">
      <c r="A1108" s="34">
        <v>1107</v>
      </c>
      <c r="B1108" s="34">
        <f>VLOOKUP(E1108,'[1]CM Liga'!$A:$B,2,FALSE)</f>
        <v>273</v>
      </c>
      <c r="C1108" s="35" t="str">
        <f>VLOOKUP(E1108,'[1]CM Liga'!$A:$C,3,FALSE)</f>
        <v>Čakovec</v>
      </c>
      <c r="D1108" s="26" t="s">
        <v>2334</v>
      </c>
      <c r="E1108" s="35" t="s">
        <v>2340</v>
      </c>
      <c r="F1108" s="35" t="str">
        <f>VLOOKUP(E1108,'[1]CM Liga'!$A:$D,4,FALSE)</f>
        <v>Vratišinec</v>
      </c>
      <c r="G1108" s="26">
        <v>6</v>
      </c>
      <c r="H1108" s="36" t="s">
        <v>36</v>
      </c>
      <c r="I1108" s="37">
        <v>170</v>
      </c>
      <c r="J1108" s="38">
        <v>6.1</v>
      </c>
      <c r="K1108" s="39" t="s">
        <v>2335</v>
      </c>
      <c r="L1108" s="40" t="s">
        <v>2325</v>
      </c>
      <c r="M1108" s="26" t="s">
        <v>16</v>
      </c>
      <c r="N1108" s="26"/>
      <c r="O1108" s="35" t="str">
        <f t="shared" si="17"/>
        <v>DA</v>
      </c>
    </row>
    <row r="1109" spans="1:15" ht="15.75" customHeight="1">
      <c r="A1109" s="34">
        <v>1108</v>
      </c>
      <c r="B1109" s="34">
        <f>VLOOKUP(E1109,'[1]CM Liga'!$A:$B,2,FALSE)</f>
        <v>273</v>
      </c>
      <c r="C1109" s="35" t="str">
        <f>VLOOKUP(E1109,'[1]CM Liga'!$A:$C,3,FALSE)</f>
        <v>Čakovec</v>
      </c>
      <c r="D1109" s="26" t="s">
        <v>2336</v>
      </c>
      <c r="E1109" s="35" t="s">
        <v>2340</v>
      </c>
      <c r="F1109" s="35" t="str">
        <f>VLOOKUP(E1109,'[1]CM Liga'!$A:$D,4,FALSE)</f>
        <v>Vratišinec</v>
      </c>
      <c r="G1109" s="26">
        <v>7</v>
      </c>
      <c r="H1109" s="36" t="s">
        <v>36</v>
      </c>
      <c r="I1109" s="37">
        <v>300</v>
      </c>
      <c r="J1109" s="38">
        <v>10.3</v>
      </c>
      <c r="K1109" s="39" t="s">
        <v>2337</v>
      </c>
      <c r="L1109" s="40" t="s">
        <v>2325</v>
      </c>
      <c r="M1109" s="26" t="s">
        <v>16</v>
      </c>
      <c r="N1109" s="26"/>
      <c r="O1109" s="35" t="str">
        <f t="shared" si="17"/>
        <v>DA</v>
      </c>
    </row>
    <row r="1110" spans="1:15" ht="15.75" customHeight="1">
      <c r="A1110" s="34">
        <v>1109</v>
      </c>
      <c r="B1110" s="34">
        <f>VLOOKUP(E1110,'[1]CM Liga'!$A:$B,2,FALSE)</f>
        <v>273</v>
      </c>
      <c r="C1110" s="35" t="str">
        <f>VLOOKUP(E1110,'[1]CM Liga'!$A:$C,3,FALSE)</f>
        <v>Čakovec</v>
      </c>
      <c r="D1110" s="26" t="s">
        <v>2338</v>
      </c>
      <c r="E1110" s="35" t="s">
        <v>2340</v>
      </c>
      <c r="F1110" s="35" t="str">
        <f>VLOOKUP(E1110,'[1]CM Liga'!$A:$D,4,FALSE)</f>
        <v>Vratišinec</v>
      </c>
      <c r="G1110" s="26">
        <v>8</v>
      </c>
      <c r="H1110" s="36" t="s">
        <v>36</v>
      </c>
      <c r="I1110" s="37">
        <v>290</v>
      </c>
      <c r="J1110" s="38">
        <v>10.6</v>
      </c>
      <c r="K1110" s="39" t="s">
        <v>2339</v>
      </c>
      <c r="L1110" s="40" t="s">
        <v>2325</v>
      </c>
      <c r="M1110" s="26" t="s">
        <v>16</v>
      </c>
      <c r="N1110" s="26"/>
      <c r="O1110" s="35" t="str">
        <f t="shared" si="17"/>
        <v>DA</v>
      </c>
    </row>
    <row r="1111" spans="1:15" ht="15.75" customHeight="1">
      <c r="A1111" s="34">
        <v>1110</v>
      </c>
      <c r="B1111" s="34">
        <f>VLOOKUP(E1111,'[1]CM Liga'!$A:$B,2,FALSE)</f>
        <v>336</v>
      </c>
      <c r="C1111" s="35" t="str">
        <f>VLOOKUP(E1111,'[1]CM Liga'!$A:$C,3,FALSE)</f>
        <v>Rijeka 1</v>
      </c>
      <c r="D1111" s="26" t="s">
        <v>2341</v>
      </c>
      <c r="E1111" s="35" t="s">
        <v>2353</v>
      </c>
      <c r="F1111" s="35" t="str">
        <f>VLOOKUP(E1111,'[1]CM Liga'!$A:$D,4,FALSE)</f>
        <v>Rijeka</v>
      </c>
      <c r="G1111" s="26">
        <v>1</v>
      </c>
      <c r="H1111" s="36" t="s">
        <v>36</v>
      </c>
      <c r="I1111" s="37">
        <v>340</v>
      </c>
      <c r="J1111" s="38">
        <v>5</v>
      </c>
      <c r="K1111" s="39" t="s">
        <v>2342</v>
      </c>
      <c r="L1111" s="40" t="s">
        <v>2343</v>
      </c>
      <c r="M1111" s="26" t="s">
        <v>16</v>
      </c>
      <c r="N1111" s="26"/>
      <c r="O1111" s="35" t="str">
        <f t="shared" si="17"/>
        <v>DA</v>
      </c>
    </row>
    <row r="1112" spans="1:15" ht="15.75" customHeight="1">
      <c r="A1112" s="34">
        <v>1111</v>
      </c>
      <c r="B1112" s="34">
        <f>VLOOKUP(E1112,'[1]CM Liga'!$A:$B,2,FALSE)</f>
        <v>336</v>
      </c>
      <c r="C1112" s="35" t="str">
        <f>VLOOKUP(E1112,'[1]CM Liga'!$A:$C,3,FALSE)</f>
        <v>Rijeka 1</v>
      </c>
      <c r="D1112" s="26" t="s">
        <v>2344</v>
      </c>
      <c r="E1112" s="35" t="s">
        <v>2353</v>
      </c>
      <c r="F1112" s="35" t="str">
        <f>VLOOKUP(E1112,'[1]CM Liga'!$A:$D,4,FALSE)</f>
        <v>Rijeka</v>
      </c>
      <c r="G1112" s="26">
        <v>2</v>
      </c>
      <c r="H1112" s="36" t="s">
        <v>36</v>
      </c>
      <c r="I1112" s="37">
        <v>340</v>
      </c>
      <c r="J1112" s="38">
        <v>5.5</v>
      </c>
      <c r="K1112" s="39" t="s">
        <v>2345</v>
      </c>
      <c r="L1112" s="40" t="s">
        <v>2343</v>
      </c>
      <c r="M1112" s="26" t="s">
        <v>16</v>
      </c>
      <c r="N1112" s="26" t="s">
        <v>2346</v>
      </c>
      <c r="O1112" s="35" t="str">
        <f t="shared" si="17"/>
        <v>DA</v>
      </c>
    </row>
    <row r="1113" spans="1:15" ht="15.75" customHeight="1">
      <c r="A1113" s="34">
        <v>1112</v>
      </c>
      <c r="B1113" s="34">
        <f>VLOOKUP(E1113,'[1]CM Liga'!$A:$B,2,FALSE)</f>
        <v>336</v>
      </c>
      <c r="C1113" s="35" t="str">
        <f>VLOOKUP(E1113,'[1]CM Liga'!$A:$C,3,FALSE)</f>
        <v>Rijeka 1</v>
      </c>
      <c r="D1113" s="26" t="s">
        <v>2347</v>
      </c>
      <c r="E1113" s="35" t="s">
        <v>2353</v>
      </c>
      <c r="F1113" s="35" t="str">
        <f>VLOOKUP(E1113,'[1]CM Liga'!$A:$D,4,FALSE)</f>
        <v>Rijeka</v>
      </c>
      <c r="G1113" s="26">
        <v>3</v>
      </c>
      <c r="H1113" s="36" t="s">
        <v>36</v>
      </c>
      <c r="I1113" s="37">
        <v>330</v>
      </c>
      <c r="J1113" s="38">
        <v>5</v>
      </c>
      <c r="K1113" s="39" t="s">
        <v>2348</v>
      </c>
      <c r="L1113" s="40" t="s">
        <v>2343</v>
      </c>
      <c r="M1113" s="26" t="s">
        <v>16</v>
      </c>
      <c r="N1113" s="26"/>
      <c r="O1113" s="35" t="str">
        <f t="shared" si="17"/>
        <v>DA</v>
      </c>
    </row>
    <row r="1114" spans="1:15" ht="15.75" customHeight="1">
      <c r="A1114" s="34">
        <v>1113</v>
      </c>
      <c r="B1114" s="34">
        <f>VLOOKUP(E1114,'[1]CM Liga'!$A:$B,2,FALSE)</f>
        <v>336</v>
      </c>
      <c r="C1114" s="35" t="str">
        <f>VLOOKUP(E1114,'[1]CM Liga'!$A:$C,3,FALSE)</f>
        <v>Rijeka 1</v>
      </c>
      <c r="D1114" s="26" t="s">
        <v>2349</v>
      </c>
      <c r="E1114" s="35" t="s">
        <v>2353</v>
      </c>
      <c r="F1114" s="35" t="str">
        <f>VLOOKUP(E1114,'[1]CM Liga'!$A:$D,4,FALSE)</f>
        <v>Rijeka</v>
      </c>
      <c r="G1114" s="26">
        <v>4</v>
      </c>
      <c r="H1114" s="36" t="s">
        <v>36</v>
      </c>
      <c r="I1114" s="37">
        <v>330</v>
      </c>
      <c r="J1114" s="38">
        <v>6</v>
      </c>
      <c r="K1114" s="39" t="s">
        <v>2350</v>
      </c>
      <c r="L1114" s="40" t="s">
        <v>2343</v>
      </c>
      <c r="M1114" s="26" t="s">
        <v>16</v>
      </c>
      <c r="N1114" s="26" t="s">
        <v>2346</v>
      </c>
      <c r="O1114" s="35" t="str">
        <f t="shared" si="17"/>
        <v>DA</v>
      </c>
    </row>
    <row r="1115" spans="1:15" ht="15.75" customHeight="1">
      <c r="A1115" s="34">
        <v>1114</v>
      </c>
      <c r="B1115" s="34">
        <f>VLOOKUP(E1115,'[1]CM Liga'!$A:$B,2,FALSE)</f>
        <v>336</v>
      </c>
      <c r="C1115" s="35" t="str">
        <f>VLOOKUP(E1115,'[1]CM Liga'!$A:$C,3,FALSE)</f>
        <v>Rijeka 1</v>
      </c>
      <c r="D1115" s="26" t="s">
        <v>2351</v>
      </c>
      <c r="E1115" s="35" t="s">
        <v>2353</v>
      </c>
      <c r="F1115" s="35" t="str">
        <f>VLOOKUP(E1115,'[1]CM Liga'!$A:$D,4,FALSE)</f>
        <v>Rijeka</v>
      </c>
      <c r="G1115" s="26">
        <v>5</v>
      </c>
      <c r="H1115" s="36" t="s">
        <v>13</v>
      </c>
      <c r="I1115" s="37">
        <v>190</v>
      </c>
      <c r="J1115" s="38">
        <v>3.5</v>
      </c>
      <c r="K1115" s="39" t="s">
        <v>2352</v>
      </c>
      <c r="L1115" s="40" t="s">
        <v>2343</v>
      </c>
      <c r="M1115" s="26" t="s">
        <v>16</v>
      </c>
      <c r="N1115" s="26"/>
      <c r="O1115" s="35" t="str">
        <f t="shared" si="17"/>
        <v>DA</v>
      </c>
    </row>
    <row r="1116" spans="1:15" ht="15.75" customHeight="1">
      <c r="A1116" s="34">
        <v>1115</v>
      </c>
      <c r="B1116" s="34">
        <f>VLOOKUP(E1116,'[1]CM Liga'!$A:$B,2,FALSE)</f>
        <v>337</v>
      </c>
      <c r="C1116" s="35" t="str">
        <f>VLOOKUP(E1116,'[1]CM Liga'!$A:$C,3,FALSE)</f>
        <v>Požega</v>
      </c>
      <c r="D1116" s="26" t="s">
        <v>2354</v>
      </c>
      <c r="E1116" s="35" t="s">
        <v>2374</v>
      </c>
      <c r="F1116" s="35" t="str">
        <f>VLOOKUP(E1116,'[1]CM Liga'!$A:$D,4,FALSE)</f>
        <v>Kutjevo</v>
      </c>
      <c r="G1116" s="26">
        <v>1</v>
      </c>
      <c r="H1116" s="36" t="s">
        <v>36</v>
      </c>
      <c r="I1116" s="37">
        <v>340</v>
      </c>
      <c r="J1116" s="38">
        <v>3.9</v>
      </c>
      <c r="K1116" s="39" t="s">
        <v>2355</v>
      </c>
      <c r="L1116" s="40" t="s">
        <v>2356</v>
      </c>
      <c r="M1116" s="26" t="s">
        <v>16</v>
      </c>
      <c r="N1116" s="26"/>
      <c r="O1116" s="35" t="str">
        <f t="shared" si="17"/>
        <v>DA</v>
      </c>
    </row>
    <row r="1117" spans="1:15" ht="15.75" customHeight="1">
      <c r="A1117" s="34">
        <v>1116</v>
      </c>
      <c r="B1117" s="34">
        <f>VLOOKUP(E1117,'[1]CM Liga'!$A:$B,2,FALSE)</f>
        <v>337</v>
      </c>
      <c r="C1117" s="35" t="str">
        <f>VLOOKUP(E1117,'[1]CM Liga'!$A:$C,3,FALSE)</f>
        <v>Požega</v>
      </c>
      <c r="D1117" s="26" t="s">
        <v>2357</v>
      </c>
      <c r="E1117" s="35" t="s">
        <v>2374</v>
      </c>
      <c r="F1117" s="35" t="str">
        <f>VLOOKUP(E1117,'[1]CM Liga'!$A:$D,4,FALSE)</f>
        <v>Kutjevo</v>
      </c>
      <c r="G1117" s="26">
        <v>2</v>
      </c>
      <c r="H1117" s="36" t="s">
        <v>36</v>
      </c>
      <c r="I1117" s="37">
        <v>330</v>
      </c>
      <c r="J1117" s="38">
        <v>4</v>
      </c>
      <c r="K1117" s="39" t="s">
        <v>2358</v>
      </c>
      <c r="L1117" s="40" t="s">
        <v>2356</v>
      </c>
      <c r="M1117" s="26" t="s">
        <v>16</v>
      </c>
      <c r="N1117" s="26"/>
      <c r="O1117" s="35" t="str">
        <f t="shared" si="17"/>
        <v>DA</v>
      </c>
    </row>
    <row r="1118" spans="1:15" ht="15.75" customHeight="1">
      <c r="A1118" s="34">
        <v>1117</v>
      </c>
      <c r="B1118" s="34">
        <f>VLOOKUP(E1118,'[1]CM Liga'!$A:$B,2,FALSE)</f>
        <v>337</v>
      </c>
      <c r="C1118" s="35" t="str">
        <f>VLOOKUP(E1118,'[1]CM Liga'!$A:$C,3,FALSE)</f>
        <v>Požega</v>
      </c>
      <c r="D1118" s="26" t="s">
        <v>2359</v>
      </c>
      <c r="E1118" s="35" t="s">
        <v>2374</v>
      </c>
      <c r="F1118" s="35" t="str">
        <f>VLOOKUP(E1118,'[1]CM Liga'!$A:$D,4,FALSE)</f>
        <v>Kutjevo</v>
      </c>
      <c r="G1118" s="26">
        <v>3</v>
      </c>
      <c r="H1118" s="36" t="s">
        <v>36</v>
      </c>
      <c r="I1118" s="37">
        <v>320</v>
      </c>
      <c r="J1118" s="38">
        <v>6.2</v>
      </c>
      <c r="K1118" s="39" t="s">
        <v>2360</v>
      </c>
      <c r="L1118" s="40" t="s">
        <v>2356</v>
      </c>
      <c r="M1118" s="26" t="s">
        <v>16</v>
      </c>
      <c r="N1118" s="26"/>
      <c r="O1118" s="35" t="str">
        <f t="shared" si="17"/>
        <v>DA</v>
      </c>
    </row>
    <row r="1119" spans="1:15" ht="15.75" customHeight="1">
      <c r="A1119" s="34">
        <v>1118</v>
      </c>
      <c r="B1119" s="34">
        <f>VLOOKUP(E1119,'[1]CM Liga'!$A:$B,2,FALSE)</f>
        <v>337</v>
      </c>
      <c r="C1119" s="35" t="str">
        <f>VLOOKUP(E1119,'[1]CM Liga'!$A:$C,3,FALSE)</f>
        <v>Požega</v>
      </c>
      <c r="D1119" s="26" t="s">
        <v>2361</v>
      </c>
      <c r="E1119" s="35" t="s">
        <v>2374</v>
      </c>
      <c r="F1119" s="35" t="str">
        <f>VLOOKUP(E1119,'[1]CM Liga'!$A:$D,4,FALSE)</f>
        <v>Kutjevo</v>
      </c>
      <c r="G1119" s="26">
        <v>4</v>
      </c>
      <c r="H1119" s="36" t="s">
        <v>36</v>
      </c>
      <c r="I1119" s="37">
        <v>130</v>
      </c>
      <c r="J1119" s="38">
        <v>1</v>
      </c>
      <c r="K1119" s="39" t="s">
        <v>2362</v>
      </c>
      <c r="L1119" s="40" t="s">
        <v>2356</v>
      </c>
      <c r="M1119" s="26" t="s">
        <v>16</v>
      </c>
      <c r="N1119" s="26"/>
      <c r="O1119" s="35" t="str">
        <f t="shared" si="17"/>
        <v>DA</v>
      </c>
    </row>
    <row r="1120" spans="1:15" ht="15.75" customHeight="1">
      <c r="A1120" s="34">
        <v>1119</v>
      </c>
      <c r="B1120" s="34">
        <f>VLOOKUP(E1120,'[1]CM Liga'!$A:$B,2,FALSE)</f>
        <v>337</v>
      </c>
      <c r="C1120" s="35" t="str">
        <f>VLOOKUP(E1120,'[1]CM Liga'!$A:$C,3,FALSE)</f>
        <v>Požega</v>
      </c>
      <c r="D1120" s="26" t="s">
        <v>2363</v>
      </c>
      <c r="E1120" s="35" t="s">
        <v>2374</v>
      </c>
      <c r="F1120" s="35" t="str">
        <f>VLOOKUP(E1120,'[1]CM Liga'!$A:$D,4,FALSE)</f>
        <v>Kutjevo</v>
      </c>
      <c r="G1120" s="26">
        <v>5</v>
      </c>
      <c r="H1120" s="36" t="s">
        <v>36</v>
      </c>
      <c r="I1120" s="37">
        <v>340</v>
      </c>
      <c r="J1120" s="38">
        <v>3.9</v>
      </c>
      <c r="K1120" s="39" t="s">
        <v>2364</v>
      </c>
      <c r="L1120" s="40" t="s">
        <v>2356</v>
      </c>
      <c r="M1120" s="26" t="s">
        <v>16</v>
      </c>
      <c r="N1120" s="26"/>
      <c r="O1120" s="35" t="str">
        <f t="shared" si="17"/>
        <v>DA</v>
      </c>
    </row>
    <row r="1121" spans="1:15" ht="15.75" customHeight="1">
      <c r="A1121" s="34">
        <v>1120</v>
      </c>
      <c r="B1121" s="34">
        <f>VLOOKUP(E1121,'[1]CM Liga'!$A:$B,2,FALSE)</f>
        <v>337</v>
      </c>
      <c r="C1121" s="35" t="str">
        <f>VLOOKUP(E1121,'[1]CM Liga'!$A:$C,3,FALSE)</f>
        <v>Požega</v>
      </c>
      <c r="D1121" s="26" t="s">
        <v>2365</v>
      </c>
      <c r="E1121" s="35" t="s">
        <v>2374</v>
      </c>
      <c r="F1121" s="35" t="str">
        <f>VLOOKUP(E1121,'[1]CM Liga'!$A:$D,4,FALSE)</f>
        <v>Kutjevo</v>
      </c>
      <c r="G1121" s="26">
        <v>6</v>
      </c>
      <c r="H1121" s="36" t="s">
        <v>36</v>
      </c>
      <c r="I1121" s="37">
        <v>310</v>
      </c>
      <c r="J1121" s="38">
        <v>6</v>
      </c>
      <c r="K1121" s="39" t="s">
        <v>2366</v>
      </c>
      <c r="L1121" s="40" t="s">
        <v>2367</v>
      </c>
      <c r="M1121" s="26" t="s">
        <v>16</v>
      </c>
      <c r="N1121" s="26"/>
      <c r="O1121" s="35" t="str">
        <f t="shared" si="17"/>
        <v>DA</v>
      </c>
    </row>
    <row r="1122" spans="1:15" ht="15.75" customHeight="1">
      <c r="A1122" s="34">
        <v>1121</v>
      </c>
      <c r="B1122" s="34">
        <f>VLOOKUP(E1122,'[1]CM Liga'!$A:$B,2,FALSE)</f>
        <v>337</v>
      </c>
      <c r="C1122" s="35" t="str">
        <f>VLOOKUP(E1122,'[1]CM Liga'!$A:$C,3,FALSE)</f>
        <v>Požega</v>
      </c>
      <c r="D1122" s="26" t="s">
        <v>2368</v>
      </c>
      <c r="E1122" s="35" t="s">
        <v>2374</v>
      </c>
      <c r="F1122" s="35" t="str">
        <f>VLOOKUP(E1122,'[1]CM Liga'!$A:$D,4,FALSE)</f>
        <v>Kutjevo</v>
      </c>
      <c r="G1122" s="26">
        <v>7</v>
      </c>
      <c r="H1122" s="36" t="s">
        <v>36</v>
      </c>
      <c r="I1122" s="37">
        <v>310</v>
      </c>
      <c r="J1122" s="38">
        <v>8</v>
      </c>
      <c r="K1122" s="39" t="s">
        <v>2369</v>
      </c>
      <c r="L1122" s="40" t="s">
        <v>2367</v>
      </c>
      <c r="M1122" s="26" t="s">
        <v>16</v>
      </c>
      <c r="N1122" s="26"/>
      <c r="O1122" s="35" t="str">
        <f t="shared" si="17"/>
        <v>DA</v>
      </c>
    </row>
    <row r="1123" spans="1:15" ht="15.75" customHeight="1">
      <c r="A1123" s="34">
        <v>1122</v>
      </c>
      <c r="B1123" s="34">
        <f>VLOOKUP(E1123,'[1]CM Liga'!$A:$B,2,FALSE)</f>
        <v>337</v>
      </c>
      <c r="C1123" s="35" t="str">
        <f>VLOOKUP(E1123,'[1]CM Liga'!$A:$C,3,FALSE)</f>
        <v>Požega</v>
      </c>
      <c r="D1123" s="26" t="s">
        <v>2370</v>
      </c>
      <c r="E1123" s="35" t="s">
        <v>2374</v>
      </c>
      <c r="F1123" s="35" t="str">
        <f>VLOOKUP(E1123,'[1]CM Liga'!$A:$D,4,FALSE)</f>
        <v>Kutjevo</v>
      </c>
      <c r="G1123" s="26">
        <v>8</v>
      </c>
      <c r="H1123" s="36" t="s">
        <v>36</v>
      </c>
      <c r="I1123" s="37">
        <v>310</v>
      </c>
      <c r="J1123" s="38">
        <v>8</v>
      </c>
      <c r="K1123" s="39" t="s">
        <v>2371</v>
      </c>
      <c r="L1123" s="40" t="s">
        <v>2367</v>
      </c>
      <c r="M1123" s="26" t="s">
        <v>16</v>
      </c>
      <c r="N1123" s="26"/>
      <c r="O1123" s="35" t="str">
        <f t="shared" si="17"/>
        <v>DA</v>
      </c>
    </row>
    <row r="1124" spans="1:15" ht="15.75" customHeight="1">
      <c r="A1124" s="34">
        <v>1123</v>
      </c>
      <c r="B1124" s="34">
        <f>VLOOKUP(E1124,'[1]CM Liga'!$A:$B,2,FALSE)</f>
        <v>337</v>
      </c>
      <c r="C1124" s="35" t="str">
        <f>VLOOKUP(E1124,'[1]CM Liga'!$A:$C,3,FALSE)</f>
        <v>Požega</v>
      </c>
      <c r="D1124" s="26" t="s">
        <v>2372</v>
      </c>
      <c r="E1124" s="35" t="s">
        <v>2374</v>
      </c>
      <c r="F1124" s="35" t="str">
        <f>VLOOKUP(E1124,'[1]CM Liga'!$A:$D,4,FALSE)</f>
        <v>Kutjevo</v>
      </c>
      <c r="G1124" s="26">
        <v>9</v>
      </c>
      <c r="H1124" s="36" t="s">
        <v>36</v>
      </c>
      <c r="I1124" s="37">
        <v>180</v>
      </c>
      <c r="J1124" s="38">
        <v>8</v>
      </c>
      <c r="K1124" s="39" t="s">
        <v>2373</v>
      </c>
      <c r="L1124" s="40" t="s">
        <v>2367</v>
      </c>
      <c r="M1124" s="26" t="s">
        <v>16</v>
      </c>
      <c r="N1124" s="26"/>
      <c r="O1124" s="35" t="str">
        <f t="shared" si="17"/>
        <v>DA</v>
      </c>
    </row>
    <row r="1125" spans="1:15" ht="15.75" customHeight="1">
      <c r="A1125" s="34">
        <v>1124</v>
      </c>
      <c r="B1125" s="34">
        <f>VLOOKUP(E1125,'[1]CM Liga'!$A:$B,2,FALSE)</f>
        <v>233</v>
      </c>
      <c r="C1125" s="35" t="str">
        <f>VLOOKUP(E1125,'[1]CM Liga'!$A:$C,3,FALSE)</f>
        <v>Rijeka 2</v>
      </c>
      <c r="D1125" s="26" t="s">
        <v>2375</v>
      </c>
      <c r="E1125" s="35" t="s">
        <v>2389</v>
      </c>
      <c r="F1125" s="35" t="str">
        <f>VLOOKUP(E1125,'[1]CM Liga'!$A:$D,4,FALSE)</f>
        <v>Senj</v>
      </c>
      <c r="G1125" s="26">
        <v>1</v>
      </c>
      <c r="H1125" s="36" t="s">
        <v>13</v>
      </c>
      <c r="I1125" s="37">
        <v>140</v>
      </c>
      <c r="J1125" s="38">
        <v>8.3000000000000007</v>
      </c>
      <c r="K1125" s="39" t="s">
        <v>2376</v>
      </c>
      <c r="L1125" s="40" t="s">
        <v>2377</v>
      </c>
      <c r="M1125" s="26" t="s">
        <v>16</v>
      </c>
      <c r="N1125" s="26"/>
      <c r="O1125" s="35" t="str">
        <f t="shared" si="17"/>
        <v>DA</v>
      </c>
    </row>
    <row r="1126" spans="1:15" ht="15.75" customHeight="1">
      <c r="A1126" s="34">
        <v>1125</v>
      </c>
      <c r="B1126" s="34">
        <f>VLOOKUP(E1126,'[1]CM Liga'!$A:$B,2,FALSE)</f>
        <v>233</v>
      </c>
      <c r="C1126" s="35" t="str">
        <f>VLOOKUP(E1126,'[1]CM Liga'!$A:$C,3,FALSE)</f>
        <v>Rijeka 2</v>
      </c>
      <c r="D1126" s="26" t="s">
        <v>2378</v>
      </c>
      <c r="E1126" s="35" t="s">
        <v>2389</v>
      </c>
      <c r="F1126" s="35" t="str">
        <f>VLOOKUP(E1126,'[1]CM Liga'!$A:$D,4,FALSE)</f>
        <v>Senj</v>
      </c>
      <c r="G1126" s="26">
        <v>2</v>
      </c>
      <c r="H1126" s="36" t="s">
        <v>13</v>
      </c>
      <c r="I1126" s="37">
        <v>120</v>
      </c>
      <c r="J1126" s="38">
        <v>8.25</v>
      </c>
      <c r="K1126" s="39" t="s">
        <v>2379</v>
      </c>
      <c r="L1126" s="40" t="s">
        <v>2377</v>
      </c>
      <c r="M1126" s="26" t="s">
        <v>16</v>
      </c>
      <c r="N1126" s="26"/>
      <c r="O1126" s="35" t="str">
        <f t="shared" si="17"/>
        <v>DA</v>
      </c>
    </row>
    <row r="1127" spans="1:15" ht="15.75" customHeight="1">
      <c r="A1127" s="34">
        <v>1126</v>
      </c>
      <c r="B1127" s="34">
        <f>VLOOKUP(E1127,'[1]CM Liga'!$A:$B,2,FALSE)</f>
        <v>233</v>
      </c>
      <c r="C1127" s="35" t="str">
        <f>VLOOKUP(E1127,'[1]CM Liga'!$A:$C,3,FALSE)</f>
        <v>Rijeka 2</v>
      </c>
      <c r="D1127" s="26" t="s">
        <v>2380</v>
      </c>
      <c r="E1127" s="35" t="s">
        <v>2389</v>
      </c>
      <c r="F1127" s="35" t="str">
        <f>VLOOKUP(E1127,'[1]CM Liga'!$A:$D,4,FALSE)</f>
        <v>Senj</v>
      </c>
      <c r="G1127" s="26">
        <v>3</v>
      </c>
      <c r="H1127" s="36" t="s">
        <v>13</v>
      </c>
      <c r="I1127" s="37">
        <v>120</v>
      </c>
      <c r="J1127" s="38">
        <v>9.6</v>
      </c>
      <c r="K1127" s="39" t="s">
        <v>2381</v>
      </c>
      <c r="L1127" s="40" t="s">
        <v>2377</v>
      </c>
      <c r="M1127" s="26" t="s">
        <v>16</v>
      </c>
      <c r="N1127" s="26"/>
      <c r="O1127" s="35" t="str">
        <f t="shared" si="17"/>
        <v>DA</v>
      </c>
    </row>
    <row r="1128" spans="1:15" ht="15.75" customHeight="1">
      <c r="A1128" s="34">
        <v>1127</v>
      </c>
      <c r="B1128" s="34">
        <f>VLOOKUP(E1128,'[1]CM Liga'!$A:$B,2,FALSE)</f>
        <v>233</v>
      </c>
      <c r="C1128" s="35" t="str">
        <f>VLOOKUP(E1128,'[1]CM Liga'!$A:$C,3,FALSE)</f>
        <v>Rijeka 2</v>
      </c>
      <c r="D1128" s="26" t="s">
        <v>2382</v>
      </c>
      <c r="E1128" s="35" t="s">
        <v>2389</v>
      </c>
      <c r="F1128" s="35" t="str">
        <f>VLOOKUP(E1128,'[1]CM Liga'!$A:$D,4,FALSE)</f>
        <v>Senj</v>
      </c>
      <c r="G1128" s="26">
        <v>4</v>
      </c>
      <c r="H1128" s="36" t="s">
        <v>36</v>
      </c>
      <c r="I1128" s="37">
        <v>220</v>
      </c>
      <c r="J1128" s="38">
        <v>9.3000000000000007</v>
      </c>
      <c r="K1128" s="39" t="s">
        <v>2383</v>
      </c>
      <c r="L1128" s="40" t="s">
        <v>2377</v>
      </c>
      <c r="M1128" s="26" t="s">
        <v>16</v>
      </c>
      <c r="N1128" s="26"/>
      <c r="O1128" s="35" t="str">
        <f t="shared" si="17"/>
        <v>DA</v>
      </c>
    </row>
    <row r="1129" spans="1:15" ht="15.75" customHeight="1">
      <c r="A1129" s="34">
        <v>1128</v>
      </c>
      <c r="B1129" s="34">
        <f>VLOOKUP(E1129,'[1]CM Liga'!$A:$B,2,FALSE)</f>
        <v>233</v>
      </c>
      <c r="C1129" s="35" t="str">
        <f>VLOOKUP(E1129,'[1]CM Liga'!$A:$C,3,FALSE)</f>
        <v>Rijeka 2</v>
      </c>
      <c r="D1129" s="26" t="s">
        <v>2384</v>
      </c>
      <c r="E1129" s="35" t="s">
        <v>2389</v>
      </c>
      <c r="F1129" s="35" t="str">
        <f>VLOOKUP(E1129,'[1]CM Liga'!$A:$D,4,FALSE)</f>
        <v>Senj</v>
      </c>
      <c r="G1129" s="26">
        <v>5</v>
      </c>
      <c r="H1129" s="36" t="s">
        <v>36</v>
      </c>
      <c r="I1129" s="37">
        <v>300</v>
      </c>
      <c r="J1129" s="38">
        <v>12.3</v>
      </c>
      <c r="K1129" s="39" t="s">
        <v>2385</v>
      </c>
      <c r="L1129" s="40" t="s">
        <v>2377</v>
      </c>
      <c r="M1129" s="26" t="s">
        <v>16</v>
      </c>
      <c r="N1129" s="26"/>
      <c r="O1129" s="35" t="str">
        <f t="shared" si="17"/>
        <v>DA</v>
      </c>
    </row>
    <row r="1130" spans="1:15" ht="15.75" customHeight="1">
      <c r="A1130" s="34">
        <v>1129</v>
      </c>
      <c r="B1130" s="34">
        <f>VLOOKUP(E1130,'[1]CM Liga'!$A:$B,2,FALSE)</f>
        <v>233</v>
      </c>
      <c r="C1130" s="35" t="str">
        <f>VLOOKUP(E1130,'[1]CM Liga'!$A:$C,3,FALSE)</f>
        <v>Rijeka 2</v>
      </c>
      <c r="D1130" s="26" t="s">
        <v>2386</v>
      </c>
      <c r="E1130" s="35" t="s">
        <v>2389</v>
      </c>
      <c r="F1130" s="35" t="str">
        <f>VLOOKUP(E1130,'[1]CM Liga'!$A:$D,4,FALSE)</f>
        <v>Senj</v>
      </c>
      <c r="G1130" s="26">
        <v>6</v>
      </c>
      <c r="H1130" s="36" t="s">
        <v>36</v>
      </c>
      <c r="I1130" s="37">
        <v>180</v>
      </c>
      <c r="J1130" s="38">
        <v>7.2</v>
      </c>
      <c r="K1130" s="39" t="s">
        <v>2385</v>
      </c>
      <c r="L1130" s="40" t="s">
        <v>2377</v>
      </c>
      <c r="M1130" s="26" t="s">
        <v>16</v>
      </c>
      <c r="N1130" s="26"/>
      <c r="O1130" s="35" t="str">
        <f t="shared" si="17"/>
        <v>DA</v>
      </c>
    </row>
    <row r="1131" spans="1:15" ht="15.75" customHeight="1">
      <c r="A1131" s="34">
        <v>1130</v>
      </c>
      <c r="B1131" s="34">
        <f>VLOOKUP(E1131,'[1]CM Liga'!$A:$B,2,FALSE)</f>
        <v>233</v>
      </c>
      <c r="C1131" s="35" t="str">
        <f>VLOOKUP(E1131,'[1]CM Liga'!$A:$C,3,FALSE)</f>
        <v>Rijeka 2</v>
      </c>
      <c r="D1131" s="26" t="s">
        <v>2387</v>
      </c>
      <c r="E1131" s="35" t="s">
        <v>2389</v>
      </c>
      <c r="F1131" s="35" t="str">
        <f>VLOOKUP(E1131,'[1]CM Liga'!$A:$D,4,FALSE)</f>
        <v>Senj</v>
      </c>
      <c r="G1131" s="26">
        <v>7</v>
      </c>
      <c r="H1131" s="36" t="s">
        <v>36</v>
      </c>
      <c r="I1131" s="37">
        <v>110</v>
      </c>
      <c r="J1131" s="38">
        <v>5.6</v>
      </c>
      <c r="K1131" s="39" t="s">
        <v>2388</v>
      </c>
      <c r="L1131" s="40" t="s">
        <v>2377</v>
      </c>
      <c r="M1131" s="26" t="s">
        <v>16</v>
      </c>
      <c r="N1131" s="26"/>
      <c r="O1131" s="35" t="str">
        <f t="shared" si="17"/>
        <v>DA</v>
      </c>
    </row>
    <row r="1132" spans="1:15" ht="15.75" customHeight="1">
      <c r="A1132" s="34">
        <v>1131</v>
      </c>
      <c r="B1132" s="34">
        <f>VLOOKUP(E1132,'[1]CM Liga'!$A:$B,2,FALSE)</f>
        <v>342</v>
      </c>
      <c r="C1132" s="35" t="str">
        <f>VLOOKUP(E1132,'[1]CM Liga'!$A:$C,3,FALSE)</f>
        <v>Zagreb 4</v>
      </c>
      <c r="D1132" s="26" t="s">
        <v>2797</v>
      </c>
      <c r="E1132" s="35" t="s">
        <v>2396</v>
      </c>
      <c r="F1132" s="35" t="str">
        <f>VLOOKUP(E1132,'[1]CM Liga'!$A:$D,4,FALSE)</f>
        <v>Zagreb</v>
      </c>
      <c r="G1132" s="26">
        <v>1</v>
      </c>
      <c r="H1132" s="36" t="s">
        <v>13</v>
      </c>
      <c r="I1132" s="37">
        <v>190</v>
      </c>
      <c r="J1132" s="38">
        <v>6</v>
      </c>
      <c r="K1132" s="39" t="s">
        <v>2390</v>
      </c>
      <c r="L1132" s="40" t="s">
        <v>2955</v>
      </c>
      <c r="M1132" s="26" t="s">
        <v>16</v>
      </c>
      <c r="N1132" s="26"/>
      <c r="O1132" s="35" t="str">
        <f t="shared" si="17"/>
        <v>DA</v>
      </c>
    </row>
    <row r="1133" spans="1:15" ht="15.75" customHeight="1">
      <c r="A1133" s="34">
        <v>1132</v>
      </c>
      <c r="B1133" s="34">
        <f>VLOOKUP(E1133,'[1]CM Liga'!$A:$B,2,FALSE)</f>
        <v>342</v>
      </c>
      <c r="C1133" s="35" t="str">
        <f>VLOOKUP(E1133,'[1]CM Liga'!$A:$C,3,FALSE)</f>
        <v>Zagreb 4</v>
      </c>
      <c r="D1133" s="26" t="s">
        <v>2798</v>
      </c>
      <c r="E1133" s="35" t="s">
        <v>2396</v>
      </c>
      <c r="F1133" s="35" t="str">
        <f>VLOOKUP(E1133,'[1]CM Liga'!$A:$D,4,FALSE)</f>
        <v>Zagreb</v>
      </c>
      <c r="G1133" s="26">
        <v>2</v>
      </c>
      <c r="H1133" s="36" t="s">
        <v>13</v>
      </c>
      <c r="I1133" s="37">
        <v>190</v>
      </c>
      <c r="J1133" s="38">
        <v>6</v>
      </c>
      <c r="K1133" s="39" t="s">
        <v>2391</v>
      </c>
      <c r="L1133" s="40" t="s">
        <v>2955</v>
      </c>
      <c r="M1133" s="26" t="s">
        <v>16</v>
      </c>
      <c r="N1133" s="26"/>
      <c r="O1133" s="35" t="str">
        <f t="shared" si="17"/>
        <v>DA</v>
      </c>
    </row>
    <row r="1134" spans="1:15" ht="15.75" customHeight="1">
      <c r="A1134" s="34">
        <v>1133</v>
      </c>
      <c r="B1134" s="34">
        <f>VLOOKUP(E1134,'[1]CM Liga'!$A:$B,2,FALSE)</f>
        <v>342</v>
      </c>
      <c r="C1134" s="35" t="str">
        <f>VLOOKUP(E1134,'[1]CM Liga'!$A:$C,3,FALSE)</f>
        <v>Zagreb 4</v>
      </c>
      <c r="D1134" s="26" t="s">
        <v>2799</v>
      </c>
      <c r="E1134" s="35" t="s">
        <v>2396</v>
      </c>
      <c r="F1134" s="35" t="str">
        <f>VLOOKUP(E1134,'[1]CM Liga'!$A:$D,4,FALSE)</f>
        <v>Zagreb</v>
      </c>
      <c r="G1134" s="26">
        <v>3</v>
      </c>
      <c r="H1134" s="36" t="s">
        <v>13</v>
      </c>
      <c r="I1134" s="37">
        <v>190</v>
      </c>
      <c r="J1134" s="38">
        <v>6</v>
      </c>
      <c r="K1134" s="39" t="s">
        <v>2392</v>
      </c>
      <c r="L1134" s="40" t="s">
        <v>2955</v>
      </c>
      <c r="M1134" s="26" t="s">
        <v>16</v>
      </c>
      <c r="N1134" s="26"/>
      <c r="O1134" s="35" t="str">
        <f t="shared" si="17"/>
        <v>DA</v>
      </c>
    </row>
    <row r="1135" spans="1:15" ht="15.75" customHeight="1">
      <c r="A1135" s="34">
        <v>1134</v>
      </c>
      <c r="B1135" s="34">
        <f>VLOOKUP(E1135,'[1]CM Liga'!$A:$B,2,FALSE)</f>
        <v>342</v>
      </c>
      <c r="C1135" s="35" t="str">
        <f>VLOOKUP(E1135,'[1]CM Liga'!$A:$C,3,FALSE)</f>
        <v>Zagreb 4</v>
      </c>
      <c r="D1135" s="26" t="s">
        <v>2800</v>
      </c>
      <c r="E1135" s="35" t="s">
        <v>2396</v>
      </c>
      <c r="F1135" s="35" t="str">
        <f>VLOOKUP(E1135,'[1]CM Liga'!$A:$D,4,FALSE)</f>
        <v>Zagreb</v>
      </c>
      <c r="G1135" s="26">
        <v>4</v>
      </c>
      <c r="H1135" s="36" t="s">
        <v>13</v>
      </c>
      <c r="I1135" s="37">
        <v>170</v>
      </c>
      <c r="J1135" s="38">
        <v>6</v>
      </c>
      <c r="K1135" s="39" t="s">
        <v>2393</v>
      </c>
      <c r="L1135" s="40" t="s">
        <v>2955</v>
      </c>
      <c r="M1135" s="26" t="s">
        <v>16</v>
      </c>
      <c r="N1135" s="26"/>
      <c r="O1135" s="35" t="str">
        <f t="shared" si="17"/>
        <v>DA</v>
      </c>
    </row>
    <row r="1136" spans="1:15" ht="15.75" customHeight="1">
      <c r="A1136" s="34">
        <v>1135</v>
      </c>
      <c r="B1136" s="34">
        <f>VLOOKUP(E1136,'[1]CM Liga'!$A:$B,2,FALSE)</f>
        <v>342</v>
      </c>
      <c r="C1136" s="35" t="str">
        <f>VLOOKUP(E1136,'[1]CM Liga'!$A:$C,3,FALSE)</f>
        <v>Zagreb 4</v>
      </c>
      <c r="D1136" s="26" t="s">
        <v>2801</v>
      </c>
      <c r="E1136" s="35" t="s">
        <v>2396</v>
      </c>
      <c r="F1136" s="35" t="str">
        <f>VLOOKUP(E1136,'[1]CM Liga'!$A:$D,4,FALSE)</f>
        <v>Zagreb</v>
      </c>
      <c r="G1136" s="26">
        <v>5</v>
      </c>
      <c r="H1136" s="36" t="s">
        <v>13</v>
      </c>
      <c r="I1136" s="37">
        <v>190</v>
      </c>
      <c r="J1136" s="38">
        <v>6</v>
      </c>
      <c r="K1136" s="39" t="s">
        <v>2394</v>
      </c>
      <c r="L1136" s="40" t="s">
        <v>2955</v>
      </c>
      <c r="M1136" s="26" t="s">
        <v>16</v>
      </c>
      <c r="N1136" s="26"/>
      <c r="O1136" s="35" t="str">
        <f t="shared" si="17"/>
        <v>DA</v>
      </c>
    </row>
    <row r="1137" spans="1:15" ht="15.75" customHeight="1">
      <c r="A1137" s="34">
        <v>1136</v>
      </c>
      <c r="B1137" s="34">
        <f>VLOOKUP(E1137,'[1]CM Liga'!$A:$B,2,FALSE)</f>
        <v>342</v>
      </c>
      <c r="C1137" s="35" t="str">
        <f>VLOOKUP(E1137,'[1]CM Liga'!$A:$C,3,FALSE)</f>
        <v>Zagreb 4</v>
      </c>
      <c r="D1137" s="26" t="s">
        <v>2802</v>
      </c>
      <c r="E1137" s="35" t="s">
        <v>2396</v>
      </c>
      <c r="F1137" s="35" t="str">
        <f>VLOOKUP(E1137,'[1]CM Liga'!$A:$D,4,FALSE)</f>
        <v>Zagreb</v>
      </c>
      <c r="G1137" s="26">
        <v>6</v>
      </c>
      <c r="H1137" s="36" t="s">
        <v>13</v>
      </c>
      <c r="I1137" s="37">
        <v>130</v>
      </c>
      <c r="J1137" s="38">
        <v>4.5</v>
      </c>
      <c r="K1137" s="39" t="s">
        <v>2395</v>
      </c>
      <c r="L1137" s="40" t="s">
        <v>2955</v>
      </c>
      <c r="M1137" s="26" t="s">
        <v>16</v>
      </c>
      <c r="N1137" s="26"/>
      <c r="O1137" s="35" t="str">
        <f t="shared" si="17"/>
        <v>DA</v>
      </c>
    </row>
    <row r="1138" spans="1:15" ht="15.75" customHeight="1">
      <c r="A1138" s="34">
        <v>1137</v>
      </c>
      <c r="B1138" s="34">
        <f>VLOOKUP(E1138,'[1]CM Liga'!$A:$B,2,FALSE)</f>
        <v>353</v>
      </c>
      <c r="C1138" s="35" t="str">
        <f>VLOOKUP(E1138,'[1]CM Liga'!$A:$C,3,FALSE)</f>
        <v>Split 2</v>
      </c>
      <c r="D1138" s="26" t="s">
        <v>2397</v>
      </c>
      <c r="E1138" s="35" t="s">
        <v>2408</v>
      </c>
      <c r="F1138" s="35" t="str">
        <f>VLOOKUP(E1138,'[1]CM Liga'!$A:$D,4,FALSE)</f>
        <v>Split</v>
      </c>
      <c r="G1138" s="26">
        <v>1</v>
      </c>
      <c r="H1138" s="36" t="s">
        <v>36</v>
      </c>
      <c r="I1138" s="37">
        <v>220</v>
      </c>
      <c r="J1138" s="38">
        <v>15.46</v>
      </c>
      <c r="K1138" s="39" t="s">
        <v>2398</v>
      </c>
      <c r="L1138" s="40" t="s">
        <v>2399</v>
      </c>
      <c r="M1138" s="26" t="s">
        <v>16</v>
      </c>
      <c r="N1138" s="26"/>
      <c r="O1138" s="35" t="str">
        <f t="shared" si="17"/>
        <v>DA</v>
      </c>
    </row>
    <row r="1139" spans="1:15" ht="15.75" customHeight="1">
      <c r="A1139" s="34">
        <v>1138</v>
      </c>
      <c r="B1139" s="34">
        <f>VLOOKUP(E1139,'[1]CM Liga'!$A:$B,2,FALSE)</f>
        <v>353</v>
      </c>
      <c r="C1139" s="35" t="str">
        <f>VLOOKUP(E1139,'[1]CM Liga'!$A:$C,3,FALSE)</f>
        <v>Split 2</v>
      </c>
      <c r="D1139" s="26" t="s">
        <v>2400</v>
      </c>
      <c r="E1139" s="35" t="s">
        <v>2408</v>
      </c>
      <c r="F1139" s="35" t="str">
        <f>VLOOKUP(E1139,'[1]CM Liga'!$A:$D,4,FALSE)</f>
        <v>Split</v>
      </c>
      <c r="G1139" s="26">
        <v>1</v>
      </c>
      <c r="H1139" s="36" t="s">
        <v>13</v>
      </c>
      <c r="I1139" s="37">
        <v>170</v>
      </c>
      <c r="J1139" s="38">
        <v>9.57</v>
      </c>
      <c r="K1139" s="39" t="s">
        <v>2401</v>
      </c>
      <c r="L1139" s="40" t="s">
        <v>2399</v>
      </c>
      <c r="M1139" s="26" t="s">
        <v>16</v>
      </c>
      <c r="N1139" s="26"/>
      <c r="O1139" s="35" t="str">
        <f t="shared" si="17"/>
        <v>DA</v>
      </c>
    </row>
    <row r="1140" spans="1:15" ht="15.75" customHeight="1">
      <c r="A1140" s="34">
        <v>1139</v>
      </c>
      <c r="B1140" s="34">
        <f>VLOOKUP(E1140,'[1]CM Liga'!$A:$B,2,FALSE)</f>
        <v>353</v>
      </c>
      <c r="C1140" s="35" t="str">
        <f>VLOOKUP(E1140,'[1]CM Liga'!$A:$C,3,FALSE)</f>
        <v>Split 2</v>
      </c>
      <c r="D1140" s="26" t="s">
        <v>2402</v>
      </c>
      <c r="E1140" s="35" t="s">
        <v>2408</v>
      </c>
      <c r="F1140" s="35" t="str">
        <f>VLOOKUP(E1140,'[1]CM Liga'!$A:$D,4,FALSE)</f>
        <v>Split</v>
      </c>
      <c r="G1140" s="26">
        <v>2</v>
      </c>
      <c r="H1140" s="36" t="s">
        <v>13</v>
      </c>
      <c r="I1140" s="37">
        <v>80</v>
      </c>
      <c r="J1140" s="38">
        <v>5.24</v>
      </c>
      <c r="K1140" s="39" t="s">
        <v>2403</v>
      </c>
      <c r="L1140" s="40" t="s">
        <v>2399</v>
      </c>
      <c r="M1140" s="26" t="s">
        <v>16</v>
      </c>
      <c r="N1140" s="26"/>
      <c r="O1140" s="35" t="str">
        <f t="shared" si="17"/>
        <v>DA</v>
      </c>
    </row>
    <row r="1141" spans="1:15" ht="15.75" customHeight="1">
      <c r="A1141" s="34">
        <v>1140</v>
      </c>
      <c r="B1141" s="34">
        <f>VLOOKUP(E1141,'[1]CM Liga'!$A:$B,2,FALSE)</f>
        <v>353</v>
      </c>
      <c r="C1141" s="35" t="str">
        <f>VLOOKUP(E1141,'[1]CM Liga'!$A:$C,3,FALSE)</f>
        <v>Split 2</v>
      </c>
      <c r="D1141" s="26" t="s">
        <v>2404</v>
      </c>
      <c r="E1141" s="35" t="s">
        <v>2408</v>
      </c>
      <c r="F1141" s="35" t="str">
        <f>VLOOKUP(E1141,'[1]CM Liga'!$A:$D,4,FALSE)</f>
        <v>Split</v>
      </c>
      <c r="G1141" s="26">
        <v>3</v>
      </c>
      <c r="H1141" s="36" t="s">
        <v>13</v>
      </c>
      <c r="I1141" s="37">
        <v>60</v>
      </c>
      <c r="J1141" s="38">
        <v>3.62</v>
      </c>
      <c r="K1141" s="39" t="s">
        <v>2405</v>
      </c>
      <c r="L1141" s="40" t="s">
        <v>2399</v>
      </c>
      <c r="M1141" s="26" t="s">
        <v>16</v>
      </c>
      <c r="N1141" s="26"/>
      <c r="O1141" s="35" t="str">
        <f t="shared" si="17"/>
        <v>DA</v>
      </c>
    </row>
    <row r="1142" spans="1:15" ht="15.75" customHeight="1">
      <c r="A1142" s="34">
        <v>1141</v>
      </c>
      <c r="B1142" s="34">
        <f>VLOOKUP(E1142,'[1]CM Liga'!$A:$B,2,FALSE)</f>
        <v>353</v>
      </c>
      <c r="C1142" s="35" t="str">
        <f>VLOOKUP(E1142,'[1]CM Liga'!$A:$C,3,FALSE)</f>
        <v>Split 2</v>
      </c>
      <c r="D1142" s="26" t="s">
        <v>2406</v>
      </c>
      <c r="E1142" s="35" t="s">
        <v>2408</v>
      </c>
      <c r="F1142" s="35" t="str">
        <f>VLOOKUP(E1142,'[1]CM Liga'!$A:$D,4,FALSE)</f>
        <v>Split</v>
      </c>
      <c r="G1142" s="26">
        <v>4</v>
      </c>
      <c r="H1142" s="36" t="s">
        <v>13</v>
      </c>
      <c r="I1142" s="37">
        <v>80</v>
      </c>
      <c r="J1142" s="38">
        <v>4.92</v>
      </c>
      <c r="K1142" s="39" t="s">
        <v>2407</v>
      </c>
      <c r="L1142" s="40" t="s">
        <v>2399</v>
      </c>
      <c r="M1142" s="26" t="s">
        <v>16</v>
      </c>
      <c r="N1142" s="26"/>
      <c r="O1142" s="35" t="str">
        <f t="shared" si="17"/>
        <v>DA</v>
      </c>
    </row>
    <row r="1143" spans="1:15" ht="15.75" customHeight="1">
      <c r="A1143" s="34">
        <v>1142</v>
      </c>
      <c r="B1143" s="34">
        <f>VLOOKUP(E1143,'[1]CM Liga'!$A:$B,2,FALSE)</f>
        <v>345</v>
      </c>
      <c r="C1143" s="35" t="str">
        <f>VLOOKUP(E1143,'[1]CM Liga'!$A:$C,3,FALSE)</f>
        <v>Zagreb 2</v>
      </c>
      <c r="D1143" s="26" t="s">
        <v>2409</v>
      </c>
      <c r="E1143" s="35" t="s">
        <v>2432</v>
      </c>
      <c r="F1143" s="35" t="str">
        <f>VLOOKUP(E1143,'[1]CM Liga'!$A:$D,4,FALSE)</f>
        <v>Zagreb</v>
      </c>
      <c r="G1143" s="26">
        <v>1</v>
      </c>
      <c r="H1143" s="36" t="s">
        <v>13</v>
      </c>
      <c r="I1143" s="37">
        <v>190</v>
      </c>
      <c r="J1143" s="38">
        <v>4.72</v>
      </c>
      <c r="K1143" s="39" t="s">
        <v>2410</v>
      </c>
      <c r="L1143" s="40" t="s">
        <v>2411</v>
      </c>
      <c r="M1143" s="26" t="s">
        <v>16</v>
      </c>
      <c r="N1143" s="26"/>
      <c r="O1143" s="35" t="str">
        <f t="shared" si="17"/>
        <v>DA</v>
      </c>
    </row>
    <row r="1144" spans="1:15" ht="15.75" customHeight="1">
      <c r="A1144" s="34">
        <v>1143</v>
      </c>
      <c r="B1144" s="34">
        <f>VLOOKUP(E1144,'[1]CM Liga'!$A:$B,2,FALSE)</f>
        <v>345</v>
      </c>
      <c r="C1144" s="35" t="str">
        <f>VLOOKUP(E1144,'[1]CM Liga'!$A:$C,3,FALSE)</f>
        <v>Zagreb 2</v>
      </c>
      <c r="D1144" s="26" t="s">
        <v>2412</v>
      </c>
      <c r="E1144" s="35" t="s">
        <v>2432</v>
      </c>
      <c r="F1144" s="35" t="str">
        <f>VLOOKUP(E1144,'[1]CM Liga'!$A:$D,4,FALSE)</f>
        <v>Zagreb</v>
      </c>
      <c r="G1144" s="26">
        <f t="shared" ref="G1144:G1152" si="18">G1143+1</f>
        <v>2</v>
      </c>
      <c r="H1144" s="36" t="s">
        <v>13</v>
      </c>
      <c r="I1144" s="37">
        <v>190</v>
      </c>
      <c r="J1144" s="38">
        <v>4.96</v>
      </c>
      <c r="K1144" s="39" t="s">
        <v>2413</v>
      </c>
      <c r="L1144" s="40" t="s">
        <v>2414</v>
      </c>
      <c r="M1144" s="26" t="s">
        <v>16</v>
      </c>
      <c r="N1144" s="26"/>
      <c r="O1144" s="35" t="str">
        <f t="shared" si="17"/>
        <v>DA</v>
      </c>
    </row>
    <row r="1145" spans="1:15" ht="15.75" customHeight="1">
      <c r="A1145" s="34">
        <v>1144</v>
      </c>
      <c r="B1145" s="34">
        <f>VLOOKUP(E1145,'[1]CM Liga'!$A:$B,2,FALSE)</f>
        <v>345</v>
      </c>
      <c r="C1145" s="35" t="str">
        <f>VLOOKUP(E1145,'[1]CM Liga'!$A:$C,3,FALSE)</f>
        <v>Zagreb 2</v>
      </c>
      <c r="D1145" s="26" t="s">
        <v>2415</v>
      </c>
      <c r="E1145" s="35" t="s">
        <v>2432</v>
      </c>
      <c r="F1145" s="35" t="str">
        <f>VLOOKUP(E1145,'[1]CM Liga'!$A:$D,4,FALSE)</f>
        <v>Zagreb</v>
      </c>
      <c r="G1145" s="26">
        <f t="shared" si="18"/>
        <v>3</v>
      </c>
      <c r="H1145" s="36" t="s">
        <v>13</v>
      </c>
      <c r="I1145" s="37">
        <v>80</v>
      </c>
      <c r="J1145" s="38">
        <v>3</v>
      </c>
      <c r="K1145" s="39" t="s">
        <v>2416</v>
      </c>
      <c r="L1145" s="40" t="s">
        <v>2411</v>
      </c>
      <c r="M1145" s="26" t="s">
        <v>16</v>
      </c>
      <c r="N1145" s="26"/>
      <c r="O1145" s="35" t="str">
        <f t="shared" si="17"/>
        <v>DA</v>
      </c>
    </row>
    <row r="1146" spans="1:15" ht="15.75" customHeight="1">
      <c r="A1146" s="34">
        <v>1145</v>
      </c>
      <c r="B1146" s="34">
        <f>VLOOKUP(E1146,'[1]CM Liga'!$A:$B,2,FALSE)</f>
        <v>345</v>
      </c>
      <c r="C1146" s="35" t="str">
        <f>VLOOKUP(E1146,'[1]CM Liga'!$A:$C,3,FALSE)</f>
        <v>Zagreb 2</v>
      </c>
      <c r="D1146" s="26" t="s">
        <v>2417</v>
      </c>
      <c r="E1146" s="35" t="s">
        <v>2432</v>
      </c>
      <c r="F1146" s="35" t="str">
        <f>VLOOKUP(E1146,'[1]CM Liga'!$A:$D,4,FALSE)</f>
        <v>Zagreb</v>
      </c>
      <c r="G1146" s="26">
        <f t="shared" si="18"/>
        <v>4</v>
      </c>
      <c r="H1146" s="36" t="s">
        <v>13</v>
      </c>
      <c r="I1146" s="37">
        <v>140</v>
      </c>
      <c r="J1146" s="38">
        <v>4</v>
      </c>
      <c r="K1146" s="39" t="s">
        <v>2418</v>
      </c>
      <c r="L1146" s="40" t="s">
        <v>2414</v>
      </c>
      <c r="M1146" s="26" t="s">
        <v>16</v>
      </c>
      <c r="N1146" s="26"/>
      <c r="O1146" s="35" t="str">
        <f t="shared" si="17"/>
        <v>DA</v>
      </c>
    </row>
    <row r="1147" spans="1:15" ht="15.75" customHeight="1">
      <c r="A1147" s="34">
        <v>1146</v>
      </c>
      <c r="B1147" s="34">
        <f>VLOOKUP(E1147,'[1]CM Liga'!$A:$B,2,FALSE)</f>
        <v>345</v>
      </c>
      <c r="C1147" s="35" t="str">
        <f>VLOOKUP(E1147,'[1]CM Liga'!$A:$C,3,FALSE)</f>
        <v>Zagreb 2</v>
      </c>
      <c r="D1147" s="26" t="s">
        <v>2419</v>
      </c>
      <c r="E1147" s="35" t="s">
        <v>2432</v>
      </c>
      <c r="F1147" s="35" t="str">
        <f>VLOOKUP(E1147,'[1]CM Liga'!$A:$D,4,FALSE)</f>
        <v>Zagreb</v>
      </c>
      <c r="G1147" s="26">
        <f t="shared" si="18"/>
        <v>5</v>
      </c>
      <c r="H1147" s="36" t="s">
        <v>13</v>
      </c>
      <c r="I1147" s="37">
        <v>140</v>
      </c>
      <c r="J1147" s="38">
        <v>6</v>
      </c>
      <c r="K1147" s="39" t="s">
        <v>2420</v>
      </c>
      <c r="L1147" s="40" t="s">
        <v>2414</v>
      </c>
      <c r="M1147" s="26" t="s">
        <v>16</v>
      </c>
      <c r="N1147" s="26"/>
      <c r="O1147" s="35" t="str">
        <f t="shared" si="17"/>
        <v>DA</v>
      </c>
    </row>
    <row r="1148" spans="1:15" ht="15.75" customHeight="1">
      <c r="A1148" s="34">
        <v>1147</v>
      </c>
      <c r="B1148" s="34">
        <f>VLOOKUP(E1148,'[1]CM Liga'!$A:$B,2,FALSE)</f>
        <v>345</v>
      </c>
      <c r="C1148" s="35" t="str">
        <f>VLOOKUP(E1148,'[1]CM Liga'!$A:$C,3,FALSE)</f>
        <v>Zagreb 2</v>
      </c>
      <c r="D1148" s="26" t="s">
        <v>2421</v>
      </c>
      <c r="E1148" s="35" t="s">
        <v>2432</v>
      </c>
      <c r="F1148" s="35" t="str">
        <f>VLOOKUP(E1148,'[1]CM Liga'!$A:$D,4,FALSE)</f>
        <v>Zagreb</v>
      </c>
      <c r="G1148" s="26">
        <f t="shared" si="18"/>
        <v>6</v>
      </c>
      <c r="H1148" s="36" t="s">
        <v>13</v>
      </c>
      <c r="I1148" s="37">
        <v>190</v>
      </c>
      <c r="J1148" s="38">
        <v>6.52</v>
      </c>
      <c r="K1148" s="39" t="s">
        <v>2422</v>
      </c>
      <c r="L1148" s="40" t="s">
        <v>2411</v>
      </c>
      <c r="M1148" s="26" t="s">
        <v>16</v>
      </c>
      <c r="N1148" s="26"/>
      <c r="O1148" s="35" t="str">
        <f t="shared" si="17"/>
        <v>DA</v>
      </c>
    </row>
    <row r="1149" spans="1:15" ht="15.75" customHeight="1">
      <c r="A1149" s="34">
        <v>1148</v>
      </c>
      <c r="B1149" s="34">
        <f>VLOOKUP(E1149,'[1]CM Liga'!$A:$B,2,FALSE)</f>
        <v>345</v>
      </c>
      <c r="C1149" s="35" t="str">
        <f>VLOOKUP(E1149,'[1]CM Liga'!$A:$C,3,FALSE)</f>
        <v>Zagreb 2</v>
      </c>
      <c r="D1149" s="26" t="s">
        <v>2423</v>
      </c>
      <c r="E1149" s="35" t="s">
        <v>2432</v>
      </c>
      <c r="F1149" s="35" t="str">
        <f>VLOOKUP(E1149,'[1]CM Liga'!$A:$D,4,FALSE)</f>
        <v>Zagreb</v>
      </c>
      <c r="G1149" s="26">
        <f t="shared" si="18"/>
        <v>7</v>
      </c>
      <c r="H1149" s="36" t="s">
        <v>13</v>
      </c>
      <c r="I1149" s="37">
        <v>140</v>
      </c>
      <c r="J1149" s="38">
        <v>6</v>
      </c>
      <c r="K1149" s="39" t="s">
        <v>2424</v>
      </c>
      <c r="L1149" s="40" t="s">
        <v>2411</v>
      </c>
      <c r="M1149" s="26" t="s">
        <v>16</v>
      </c>
      <c r="N1149" s="26" t="s">
        <v>2425</v>
      </c>
      <c r="O1149" s="35" t="str">
        <f t="shared" si="17"/>
        <v>DA</v>
      </c>
    </row>
    <row r="1150" spans="1:15" ht="15.75" customHeight="1">
      <c r="A1150" s="34">
        <v>1149</v>
      </c>
      <c r="B1150" s="34">
        <f>VLOOKUP(E1150,'[1]CM Liga'!$A:$B,2,FALSE)</f>
        <v>345</v>
      </c>
      <c r="C1150" s="35" t="str">
        <f>VLOOKUP(E1150,'[1]CM Liga'!$A:$C,3,FALSE)</f>
        <v>Zagreb 2</v>
      </c>
      <c r="D1150" s="26" t="s">
        <v>2426</v>
      </c>
      <c r="E1150" s="35" t="s">
        <v>2432</v>
      </c>
      <c r="F1150" s="35" t="str">
        <f>VLOOKUP(E1150,'[1]CM Liga'!$A:$D,4,FALSE)</f>
        <v>Zagreb</v>
      </c>
      <c r="G1150" s="26">
        <f t="shared" si="18"/>
        <v>8</v>
      </c>
      <c r="H1150" s="36" t="s">
        <v>13</v>
      </c>
      <c r="I1150" s="37">
        <v>140</v>
      </c>
      <c r="J1150" s="38">
        <v>3</v>
      </c>
      <c r="K1150" s="39" t="s">
        <v>2427</v>
      </c>
      <c r="L1150" s="40" t="s">
        <v>2411</v>
      </c>
      <c r="M1150" s="26" t="s">
        <v>16</v>
      </c>
      <c r="N1150" s="26"/>
      <c r="O1150" s="35" t="str">
        <f t="shared" si="17"/>
        <v>DA</v>
      </c>
    </row>
    <row r="1151" spans="1:15" ht="15.75" customHeight="1">
      <c r="A1151" s="34">
        <v>1150</v>
      </c>
      <c r="B1151" s="34">
        <f>VLOOKUP(E1151,'[1]CM Liga'!$A:$B,2,FALSE)</f>
        <v>345</v>
      </c>
      <c r="C1151" s="35" t="str">
        <f>VLOOKUP(E1151,'[1]CM Liga'!$A:$C,3,FALSE)</f>
        <v>Zagreb 2</v>
      </c>
      <c r="D1151" s="26" t="s">
        <v>2428</v>
      </c>
      <c r="E1151" s="35" t="s">
        <v>2432</v>
      </c>
      <c r="F1151" s="35" t="str">
        <f>VLOOKUP(E1151,'[1]CM Liga'!$A:$D,4,FALSE)</f>
        <v>Zagreb</v>
      </c>
      <c r="G1151" s="26">
        <f t="shared" si="18"/>
        <v>9</v>
      </c>
      <c r="H1151" s="36" t="s">
        <v>13</v>
      </c>
      <c r="I1151" s="37">
        <v>140</v>
      </c>
      <c r="J1151" s="38">
        <v>4</v>
      </c>
      <c r="K1151" s="39" t="s">
        <v>2429</v>
      </c>
      <c r="L1151" s="40" t="s">
        <v>2414</v>
      </c>
      <c r="M1151" s="26" t="s">
        <v>16</v>
      </c>
      <c r="N1151" s="26"/>
      <c r="O1151" s="35" t="str">
        <f t="shared" ref="O1151:O1214" si="19">IF(B1151&gt;218,"DA","NE")</f>
        <v>DA</v>
      </c>
    </row>
    <row r="1152" spans="1:15" ht="15.75" customHeight="1">
      <c r="A1152" s="34">
        <v>1151</v>
      </c>
      <c r="B1152" s="34">
        <f>VLOOKUP(E1152,'[1]CM Liga'!$A:$B,2,FALSE)</f>
        <v>345</v>
      </c>
      <c r="C1152" s="35" t="str">
        <f>VLOOKUP(E1152,'[1]CM Liga'!$A:$C,3,FALSE)</f>
        <v>Zagreb 2</v>
      </c>
      <c r="D1152" s="26" t="s">
        <v>2430</v>
      </c>
      <c r="E1152" s="35" t="s">
        <v>2432</v>
      </c>
      <c r="F1152" s="35" t="str">
        <f>VLOOKUP(E1152,'[1]CM Liga'!$A:$D,4,FALSE)</f>
        <v>Zagreb</v>
      </c>
      <c r="G1152" s="26">
        <f t="shared" si="18"/>
        <v>10</v>
      </c>
      <c r="H1152" s="36" t="s">
        <v>13</v>
      </c>
      <c r="I1152" s="37">
        <v>140</v>
      </c>
      <c r="J1152" s="38">
        <v>3</v>
      </c>
      <c r="K1152" s="39" t="s">
        <v>2431</v>
      </c>
      <c r="L1152" s="40" t="s">
        <v>2411</v>
      </c>
      <c r="M1152" s="26" t="s">
        <v>16</v>
      </c>
      <c r="N1152" s="26"/>
      <c r="O1152" s="35" t="str">
        <f t="shared" si="19"/>
        <v>DA</v>
      </c>
    </row>
    <row r="1153" spans="1:15" ht="15.75" customHeight="1">
      <c r="A1153" s="34">
        <v>1152</v>
      </c>
      <c r="B1153" s="34">
        <f>VLOOKUP(E1153,'[1]CM Liga'!$A:$B,2,FALSE)</f>
        <v>45</v>
      </c>
      <c r="C1153" s="35" t="str">
        <f>VLOOKUP(E1153,'[1]CM Liga'!$A:$C,3,FALSE)</f>
        <v>Split 2</v>
      </c>
      <c r="D1153" s="26" t="s">
        <v>2433</v>
      </c>
      <c r="E1153" s="35" t="s">
        <v>2455</v>
      </c>
      <c r="F1153" s="35" t="str">
        <f>VLOOKUP(E1153,'[1]CM Liga'!$A:$D,4,FALSE)</f>
        <v>Žrnovnica</v>
      </c>
      <c r="G1153" s="26">
        <v>1</v>
      </c>
      <c r="H1153" s="36" t="s">
        <v>13</v>
      </c>
      <c r="I1153" s="37">
        <v>190</v>
      </c>
      <c r="J1153" s="38">
        <v>5.5</v>
      </c>
      <c r="K1153" s="39" t="s">
        <v>2434</v>
      </c>
      <c r="L1153" s="40" t="s">
        <v>2435</v>
      </c>
      <c r="M1153" s="26" t="s">
        <v>16</v>
      </c>
      <c r="N1153" s="26"/>
      <c r="O1153" s="35" t="str">
        <f t="shared" si="19"/>
        <v>NE</v>
      </c>
    </row>
    <row r="1154" spans="1:15" ht="15.75" customHeight="1">
      <c r="A1154" s="34">
        <v>1153</v>
      </c>
      <c r="B1154" s="34">
        <f>VLOOKUP(E1154,'[1]CM Liga'!$A:$B,2,FALSE)</f>
        <v>45</v>
      </c>
      <c r="C1154" s="35" t="str">
        <f>VLOOKUP(E1154,'[1]CM Liga'!$A:$C,3,FALSE)</f>
        <v>Split 2</v>
      </c>
      <c r="D1154" s="26" t="s">
        <v>2436</v>
      </c>
      <c r="E1154" s="35" t="s">
        <v>2455</v>
      </c>
      <c r="F1154" s="35" t="str">
        <f>VLOOKUP(E1154,'[1]CM Liga'!$A:$D,4,FALSE)</f>
        <v>Žrnovnica</v>
      </c>
      <c r="G1154" s="26">
        <v>2</v>
      </c>
      <c r="H1154" s="36" t="s">
        <v>13</v>
      </c>
      <c r="I1154" s="37">
        <v>190</v>
      </c>
      <c r="J1154" s="38">
        <v>3.7</v>
      </c>
      <c r="K1154" s="39" t="s">
        <v>2437</v>
      </c>
      <c r="L1154" s="40" t="s">
        <v>2435</v>
      </c>
      <c r="M1154" s="26" t="s">
        <v>16</v>
      </c>
      <c r="N1154" s="26"/>
      <c r="O1154" s="35" t="str">
        <f t="shared" si="19"/>
        <v>NE</v>
      </c>
    </row>
    <row r="1155" spans="1:15" ht="15.75" customHeight="1">
      <c r="A1155" s="34">
        <v>1154</v>
      </c>
      <c r="B1155" s="34">
        <f>VLOOKUP(E1155,'[1]CM Liga'!$A:$B,2,FALSE)</f>
        <v>45</v>
      </c>
      <c r="C1155" s="35" t="str">
        <f>VLOOKUP(E1155,'[1]CM Liga'!$A:$C,3,FALSE)</f>
        <v>Split 2</v>
      </c>
      <c r="D1155" s="26" t="s">
        <v>2438</v>
      </c>
      <c r="E1155" s="35" t="s">
        <v>2455</v>
      </c>
      <c r="F1155" s="35" t="str">
        <f>VLOOKUP(E1155,'[1]CM Liga'!$A:$D,4,FALSE)</f>
        <v>Žrnovnica</v>
      </c>
      <c r="G1155" s="26">
        <v>3</v>
      </c>
      <c r="H1155" s="36" t="s">
        <v>13</v>
      </c>
      <c r="I1155" s="37">
        <v>190</v>
      </c>
      <c r="J1155" s="38">
        <v>5.2</v>
      </c>
      <c r="K1155" s="39" t="s">
        <v>2439</v>
      </c>
      <c r="L1155" s="40" t="s">
        <v>2435</v>
      </c>
      <c r="M1155" s="26" t="s">
        <v>16</v>
      </c>
      <c r="N1155" s="26"/>
      <c r="O1155" s="35" t="str">
        <f t="shared" si="19"/>
        <v>NE</v>
      </c>
    </row>
    <row r="1156" spans="1:15" ht="15.75" customHeight="1">
      <c r="A1156" s="34">
        <v>1155</v>
      </c>
      <c r="B1156" s="34">
        <f>VLOOKUP(E1156,'[1]CM Liga'!$A:$B,2,FALSE)</f>
        <v>45</v>
      </c>
      <c r="C1156" s="35" t="str">
        <f>VLOOKUP(E1156,'[1]CM Liga'!$A:$C,3,FALSE)</f>
        <v>Split 2</v>
      </c>
      <c r="D1156" s="26" t="s">
        <v>2440</v>
      </c>
      <c r="E1156" s="35" t="s">
        <v>2455</v>
      </c>
      <c r="F1156" s="35" t="str">
        <f>VLOOKUP(E1156,'[1]CM Liga'!$A:$D,4,FALSE)</f>
        <v>Žrnovnica</v>
      </c>
      <c r="G1156" s="26">
        <v>4</v>
      </c>
      <c r="H1156" s="36" t="s">
        <v>13</v>
      </c>
      <c r="I1156" s="37">
        <v>190</v>
      </c>
      <c r="J1156" s="38">
        <v>3.3</v>
      </c>
      <c r="K1156" s="39" t="s">
        <v>2441</v>
      </c>
      <c r="L1156" s="40" t="s">
        <v>2435</v>
      </c>
      <c r="M1156" s="26" t="s">
        <v>16</v>
      </c>
      <c r="N1156" s="26"/>
      <c r="O1156" s="35" t="str">
        <f t="shared" si="19"/>
        <v>NE</v>
      </c>
    </row>
    <row r="1157" spans="1:15" ht="15.75" customHeight="1">
      <c r="A1157" s="34">
        <v>1156</v>
      </c>
      <c r="B1157" s="34">
        <f>VLOOKUP(E1157,'[1]CM Liga'!$A:$B,2,FALSE)</f>
        <v>45</v>
      </c>
      <c r="C1157" s="35" t="str">
        <f>VLOOKUP(E1157,'[1]CM Liga'!$A:$C,3,FALSE)</f>
        <v>Split 2</v>
      </c>
      <c r="D1157" s="26" t="s">
        <v>2442</v>
      </c>
      <c r="E1157" s="35" t="s">
        <v>2455</v>
      </c>
      <c r="F1157" s="35" t="str">
        <f>VLOOKUP(E1157,'[1]CM Liga'!$A:$D,4,FALSE)</f>
        <v>Žrnovnica</v>
      </c>
      <c r="G1157" s="26">
        <v>5</v>
      </c>
      <c r="H1157" s="36" t="s">
        <v>13</v>
      </c>
      <c r="I1157" s="37">
        <v>190</v>
      </c>
      <c r="J1157" s="38">
        <v>4.5999999999999996</v>
      </c>
      <c r="K1157" s="39" t="s">
        <v>2443</v>
      </c>
      <c r="L1157" s="40" t="s">
        <v>2435</v>
      </c>
      <c r="M1157" s="26" t="s">
        <v>16</v>
      </c>
      <c r="N1157" s="26"/>
      <c r="O1157" s="35" t="str">
        <f t="shared" si="19"/>
        <v>NE</v>
      </c>
    </row>
    <row r="1158" spans="1:15" ht="15.75" customHeight="1">
      <c r="A1158" s="34">
        <v>1157</v>
      </c>
      <c r="B1158" s="34">
        <f>VLOOKUP(E1158,'[1]CM Liga'!$A:$B,2,FALSE)</f>
        <v>45</v>
      </c>
      <c r="C1158" s="35" t="str">
        <f>VLOOKUP(E1158,'[1]CM Liga'!$A:$C,3,FALSE)</f>
        <v>Split 2</v>
      </c>
      <c r="D1158" s="26" t="s">
        <v>2444</v>
      </c>
      <c r="E1158" s="35" t="s">
        <v>2455</v>
      </c>
      <c r="F1158" s="35" t="str">
        <f>VLOOKUP(E1158,'[1]CM Liga'!$A:$D,4,FALSE)</f>
        <v>Žrnovnica</v>
      </c>
      <c r="G1158" s="26">
        <v>6</v>
      </c>
      <c r="H1158" s="36" t="s">
        <v>13</v>
      </c>
      <c r="I1158" s="37">
        <v>190</v>
      </c>
      <c r="J1158" s="38">
        <v>5.4</v>
      </c>
      <c r="K1158" s="39" t="s">
        <v>2445</v>
      </c>
      <c r="L1158" s="40" t="s">
        <v>2435</v>
      </c>
      <c r="M1158" s="26" t="s">
        <v>16</v>
      </c>
      <c r="N1158" s="26"/>
      <c r="O1158" s="35" t="str">
        <f t="shared" si="19"/>
        <v>NE</v>
      </c>
    </row>
    <row r="1159" spans="1:15" ht="15.75" customHeight="1">
      <c r="A1159" s="34">
        <v>1158</v>
      </c>
      <c r="B1159" s="34">
        <f>VLOOKUP(E1159,'[1]CM Liga'!$A:$B,2,FALSE)</f>
        <v>45</v>
      </c>
      <c r="C1159" s="35" t="str">
        <f>VLOOKUP(E1159,'[1]CM Liga'!$A:$C,3,FALSE)</f>
        <v>Split 2</v>
      </c>
      <c r="D1159" s="26" t="s">
        <v>2446</v>
      </c>
      <c r="E1159" s="35" t="s">
        <v>2455</v>
      </c>
      <c r="F1159" s="35" t="str">
        <f>VLOOKUP(E1159,'[1]CM Liga'!$A:$D,4,FALSE)</f>
        <v>Žrnovnica</v>
      </c>
      <c r="G1159" s="26">
        <v>7</v>
      </c>
      <c r="H1159" s="36" t="s">
        <v>13</v>
      </c>
      <c r="I1159" s="37">
        <v>190</v>
      </c>
      <c r="J1159" s="38">
        <v>4.7</v>
      </c>
      <c r="K1159" s="39" t="s">
        <v>2447</v>
      </c>
      <c r="L1159" s="40" t="s">
        <v>2435</v>
      </c>
      <c r="M1159" s="26" t="s">
        <v>16</v>
      </c>
      <c r="N1159" s="26" t="s">
        <v>2448</v>
      </c>
      <c r="O1159" s="35" t="str">
        <f t="shared" si="19"/>
        <v>NE</v>
      </c>
    </row>
    <row r="1160" spans="1:15" ht="15.75" customHeight="1">
      <c r="A1160" s="34">
        <v>1159</v>
      </c>
      <c r="B1160" s="34">
        <f>VLOOKUP(E1160,'[1]CM Liga'!$A:$B,2,FALSE)</f>
        <v>45</v>
      </c>
      <c r="C1160" s="35" t="str">
        <f>VLOOKUP(E1160,'[1]CM Liga'!$A:$C,3,FALSE)</f>
        <v>Split 2</v>
      </c>
      <c r="D1160" s="26" t="s">
        <v>2449</v>
      </c>
      <c r="E1160" s="35" t="s">
        <v>2455</v>
      </c>
      <c r="F1160" s="35" t="str">
        <f>VLOOKUP(E1160,'[1]CM Liga'!$A:$D,4,FALSE)</f>
        <v>Žrnovnica</v>
      </c>
      <c r="G1160" s="26">
        <v>8</v>
      </c>
      <c r="H1160" s="36" t="s">
        <v>13</v>
      </c>
      <c r="I1160" s="37">
        <v>190</v>
      </c>
      <c r="J1160" s="38">
        <v>4.0999999999999996</v>
      </c>
      <c r="K1160" s="39" t="s">
        <v>2450</v>
      </c>
      <c r="L1160" s="40" t="s">
        <v>2435</v>
      </c>
      <c r="M1160" s="26" t="s">
        <v>16</v>
      </c>
      <c r="N1160" s="26" t="s">
        <v>2451</v>
      </c>
      <c r="O1160" s="35" t="str">
        <f t="shared" si="19"/>
        <v>NE</v>
      </c>
    </row>
    <row r="1161" spans="1:15" ht="15.75" customHeight="1">
      <c r="A1161" s="34">
        <v>1160</v>
      </c>
      <c r="B1161" s="34">
        <f>VLOOKUP(E1161,'[1]CM Liga'!$A:$B,2,FALSE)</f>
        <v>45</v>
      </c>
      <c r="C1161" s="35" t="str">
        <f>VLOOKUP(E1161,'[1]CM Liga'!$A:$C,3,FALSE)</f>
        <v>Split 2</v>
      </c>
      <c r="D1161" s="26" t="s">
        <v>2452</v>
      </c>
      <c r="E1161" s="35" t="s">
        <v>2455</v>
      </c>
      <c r="F1161" s="35" t="str">
        <f>VLOOKUP(E1161,'[1]CM Liga'!$A:$D,4,FALSE)</f>
        <v>Žrnovnica</v>
      </c>
      <c r="G1161" s="26">
        <v>9</v>
      </c>
      <c r="H1161" s="36" t="s">
        <v>13</v>
      </c>
      <c r="I1161" s="37">
        <v>110</v>
      </c>
      <c r="J1161" s="38">
        <v>100</v>
      </c>
      <c r="K1161" s="39" t="s">
        <v>2453</v>
      </c>
      <c r="L1161" s="40" t="s">
        <v>2435</v>
      </c>
      <c r="M1161" s="26" t="s">
        <v>16</v>
      </c>
      <c r="N1161" s="26" t="s">
        <v>2454</v>
      </c>
      <c r="O1161" s="35" t="str">
        <f t="shared" si="19"/>
        <v>NE</v>
      </c>
    </row>
    <row r="1162" spans="1:15" ht="15.75" customHeight="1">
      <c r="A1162" s="34">
        <v>1161</v>
      </c>
      <c r="B1162" s="34">
        <f>VLOOKUP(E1162,'[1]CM Liga'!$A:$B,2,FALSE)</f>
        <v>45</v>
      </c>
      <c r="C1162" s="35" t="str">
        <f>VLOOKUP(E1162,'[1]CM Liga'!$A:$C,3,FALSE)</f>
        <v>Split 2</v>
      </c>
      <c r="D1162" s="26" t="s">
        <v>2456</v>
      </c>
      <c r="E1162" s="35" t="s">
        <v>2455</v>
      </c>
      <c r="F1162" s="35" t="str">
        <f>VLOOKUP(E1162,'[1]CM Liga'!$A:$D,4,FALSE)</f>
        <v>Žrnovnica</v>
      </c>
      <c r="G1162" s="26">
        <v>1</v>
      </c>
      <c r="H1162" s="36" t="s">
        <v>36</v>
      </c>
      <c r="I1162" s="37">
        <v>140</v>
      </c>
      <c r="J1162" s="38">
        <v>8</v>
      </c>
      <c r="K1162" s="39" t="s">
        <v>2457</v>
      </c>
      <c r="L1162" s="40" t="s">
        <v>2458</v>
      </c>
      <c r="M1162" s="26" t="s">
        <v>16</v>
      </c>
      <c r="N1162" s="26"/>
      <c r="O1162" s="35" t="str">
        <f t="shared" si="19"/>
        <v>NE</v>
      </c>
    </row>
    <row r="1163" spans="1:15" ht="15.75" customHeight="1">
      <c r="A1163" s="34">
        <v>1162</v>
      </c>
      <c r="B1163" s="34">
        <f>VLOOKUP(E1163,'[1]CM Liga'!$A:$B,2,FALSE)</f>
        <v>45</v>
      </c>
      <c r="C1163" s="35" t="str">
        <f>VLOOKUP(E1163,'[1]CM Liga'!$A:$C,3,FALSE)</f>
        <v>Split 2</v>
      </c>
      <c r="D1163" s="26" t="s">
        <v>2459</v>
      </c>
      <c r="E1163" s="35" t="s">
        <v>2455</v>
      </c>
      <c r="F1163" s="35" t="str">
        <f>VLOOKUP(E1163,'[1]CM Liga'!$A:$D,4,FALSE)</f>
        <v>Žrnovnica</v>
      </c>
      <c r="G1163" s="26">
        <v>2</v>
      </c>
      <c r="H1163" s="36" t="s">
        <v>36</v>
      </c>
      <c r="I1163" s="37">
        <v>340</v>
      </c>
      <c r="J1163" s="38">
        <v>8</v>
      </c>
      <c r="K1163" s="39" t="s">
        <v>2460</v>
      </c>
      <c r="L1163" s="40" t="s">
        <v>2458</v>
      </c>
      <c r="M1163" s="26" t="s">
        <v>16</v>
      </c>
      <c r="N1163" s="26"/>
      <c r="O1163" s="35" t="str">
        <f t="shared" si="19"/>
        <v>NE</v>
      </c>
    </row>
    <row r="1164" spans="1:15" ht="15.75" customHeight="1">
      <c r="A1164" s="34">
        <v>1163</v>
      </c>
      <c r="B1164" s="34">
        <f>VLOOKUP(E1164,'[1]CM Liga'!$A:$B,2,FALSE)</f>
        <v>45</v>
      </c>
      <c r="C1164" s="35" t="str">
        <f>VLOOKUP(E1164,'[1]CM Liga'!$A:$C,3,FALSE)</f>
        <v>Split 2</v>
      </c>
      <c r="D1164" s="26" t="s">
        <v>2461</v>
      </c>
      <c r="E1164" s="35" t="s">
        <v>2455</v>
      </c>
      <c r="F1164" s="35" t="str">
        <f>VLOOKUP(E1164,'[1]CM Liga'!$A:$D,4,FALSE)</f>
        <v>Žrnovnica</v>
      </c>
      <c r="G1164" s="26">
        <v>3</v>
      </c>
      <c r="H1164" s="36" t="s">
        <v>36</v>
      </c>
      <c r="I1164" s="37">
        <v>340</v>
      </c>
      <c r="J1164" s="38">
        <v>7</v>
      </c>
      <c r="K1164" s="39" t="s">
        <v>2462</v>
      </c>
      <c r="L1164" s="40" t="s">
        <v>2458</v>
      </c>
      <c r="M1164" s="26" t="s">
        <v>16</v>
      </c>
      <c r="N1164" s="26"/>
      <c r="O1164" s="35" t="str">
        <f t="shared" si="19"/>
        <v>NE</v>
      </c>
    </row>
    <row r="1165" spans="1:15" ht="15.75" customHeight="1">
      <c r="A1165" s="34">
        <v>1164</v>
      </c>
      <c r="B1165" s="34">
        <f>VLOOKUP(E1165,'[1]CM Liga'!$A:$B,2,FALSE)</f>
        <v>45</v>
      </c>
      <c r="C1165" s="35" t="str">
        <f>VLOOKUP(E1165,'[1]CM Liga'!$A:$C,3,FALSE)</f>
        <v>Split 2</v>
      </c>
      <c r="D1165" s="26" t="s">
        <v>2463</v>
      </c>
      <c r="E1165" s="35" t="s">
        <v>2455</v>
      </c>
      <c r="F1165" s="35" t="str">
        <f>VLOOKUP(E1165,'[1]CM Liga'!$A:$D,4,FALSE)</f>
        <v>Žrnovnica</v>
      </c>
      <c r="G1165" s="26">
        <v>4</v>
      </c>
      <c r="H1165" s="36" t="s">
        <v>36</v>
      </c>
      <c r="I1165" s="37">
        <v>260</v>
      </c>
      <c r="J1165" s="38">
        <v>8</v>
      </c>
      <c r="K1165" s="39" t="s">
        <v>2464</v>
      </c>
      <c r="L1165" s="40" t="s">
        <v>2458</v>
      </c>
      <c r="M1165" s="26" t="s">
        <v>16</v>
      </c>
      <c r="N1165" s="26"/>
      <c r="O1165" s="35" t="str">
        <f t="shared" si="19"/>
        <v>NE</v>
      </c>
    </row>
    <row r="1166" spans="1:15" ht="15.75" customHeight="1">
      <c r="A1166" s="34">
        <v>1165</v>
      </c>
      <c r="B1166" s="34">
        <f>VLOOKUP(E1166,'[1]CM Liga'!$A:$B,2,FALSE)</f>
        <v>349</v>
      </c>
      <c r="C1166" s="35" t="str">
        <f>VLOOKUP(E1166,'[1]CM Liga'!$A:$C,3,FALSE)</f>
        <v>Zagreb 4</v>
      </c>
      <c r="D1166" s="26" t="s">
        <v>2465</v>
      </c>
      <c r="E1166" s="35" t="s">
        <v>2479</v>
      </c>
      <c r="F1166" s="35" t="str">
        <f>VLOOKUP(E1166,'[1]CM Liga'!$A:$D,4,FALSE)</f>
        <v>Zagreb</v>
      </c>
      <c r="G1166" s="26">
        <v>1</v>
      </c>
      <c r="H1166" s="36" t="s">
        <v>13</v>
      </c>
      <c r="I1166" s="37">
        <v>190</v>
      </c>
      <c r="J1166" s="38">
        <v>5</v>
      </c>
      <c r="K1166" s="39" t="s">
        <v>2466</v>
      </c>
      <c r="L1166" s="40" t="s">
        <v>2467</v>
      </c>
      <c r="M1166" s="26" t="s">
        <v>16</v>
      </c>
      <c r="N1166" s="26"/>
      <c r="O1166" s="35" t="str">
        <f t="shared" si="19"/>
        <v>DA</v>
      </c>
    </row>
    <row r="1167" spans="1:15" ht="15.75" customHeight="1">
      <c r="A1167" s="34">
        <v>1166</v>
      </c>
      <c r="B1167" s="34">
        <f>VLOOKUP(E1167,'[1]CM Liga'!$A:$B,2,FALSE)</f>
        <v>349</v>
      </c>
      <c r="C1167" s="35" t="str">
        <f>VLOOKUP(E1167,'[1]CM Liga'!$A:$C,3,FALSE)</f>
        <v>Zagreb 4</v>
      </c>
      <c r="D1167" s="26" t="s">
        <v>2468</v>
      </c>
      <c r="E1167" s="35" t="s">
        <v>2479</v>
      </c>
      <c r="F1167" s="35" t="str">
        <f>VLOOKUP(E1167,'[1]CM Liga'!$A:$D,4,FALSE)</f>
        <v>Zagreb</v>
      </c>
      <c r="G1167" s="26">
        <v>2</v>
      </c>
      <c r="H1167" s="36" t="s">
        <v>13</v>
      </c>
      <c r="I1167" s="37"/>
      <c r="J1167" s="38">
        <v>100</v>
      </c>
      <c r="K1167" s="39"/>
      <c r="L1167" s="40" t="s">
        <v>2467</v>
      </c>
      <c r="M1167" s="26" t="s">
        <v>16</v>
      </c>
      <c r="N1167" s="26" t="s">
        <v>2469</v>
      </c>
      <c r="O1167" s="35" t="str">
        <f t="shared" si="19"/>
        <v>DA</v>
      </c>
    </row>
    <row r="1168" spans="1:15" ht="15.75" customHeight="1">
      <c r="A1168" s="34">
        <v>1167</v>
      </c>
      <c r="B1168" s="34">
        <f>VLOOKUP(E1168,'[1]CM Liga'!$A:$B,2,FALSE)</f>
        <v>349</v>
      </c>
      <c r="C1168" s="35" t="str">
        <f>VLOOKUP(E1168,'[1]CM Liga'!$A:$C,3,FALSE)</f>
        <v>Zagreb 4</v>
      </c>
      <c r="D1168" s="26" t="s">
        <v>2470</v>
      </c>
      <c r="E1168" s="35" t="s">
        <v>2479</v>
      </c>
      <c r="F1168" s="35" t="str">
        <f>VLOOKUP(E1168,'[1]CM Liga'!$A:$D,4,FALSE)</f>
        <v>Zagreb</v>
      </c>
      <c r="G1168" s="26">
        <v>3</v>
      </c>
      <c r="H1168" s="36" t="s">
        <v>13</v>
      </c>
      <c r="I1168" s="37"/>
      <c r="J1168" s="38">
        <v>100</v>
      </c>
      <c r="K1168" s="39"/>
      <c r="L1168" s="40" t="s">
        <v>2467</v>
      </c>
      <c r="M1168" s="26" t="s">
        <v>16</v>
      </c>
      <c r="N1168" s="26" t="s">
        <v>2469</v>
      </c>
      <c r="O1168" s="35" t="str">
        <f t="shared" si="19"/>
        <v>DA</v>
      </c>
    </row>
    <row r="1169" spans="1:15" ht="15.75" customHeight="1">
      <c r="A1169" s="34">
        <v>1168</v>
      </c>
      <c r="B1169" s="34">
        <f>VLOOKUP(E1169,'[1]CM Liga'!$A:$B,2,FALSE)</f>
        <v>349</v>
      </c>
      <c r="C1169" s="35" t="str">
        <f>VLOOKUP(E1169,'[1]CM Liga'!$A:$C,3,FALSE)</f>
        <v>Zagreb 4</v>
      </c>
      <c r="D1169" s="26" t="s">
        <v>2471</v>
      </c>
      <c r="E1169" s="35" t="s">
        <v>2479</v>
      </c>
      <c r="F1169" s="35" t="str">
        <f>VLOOKUP(E1169,'[1]CM Liga'!$A:$D,4,FALSE)</f>
        <v>Zagreb</v>
      </c>
      <c r="G1169" s="26">
        <v>4</v>
      </c>
      <c r="H1169" s="36" t="s">
        <v>13</v>
      </c>
      <c r="I1169" s="37">
        <v>180</v>
      </c>
      <c r="J1169" s="38">
        <v>6</v>
      </c>
      <c r="K1169" s="39" t="s">
        <v>2472</v>
      </c>
      <c r="L1169" s="40" t="s">
        <v>2467</v>
      </c>
      <c r="M1169" s="26" t="s">
        <v>16</v>
      </c>
      <c r="N1169" s="26"/>
      <c r="O1169" s="35" t="str">
        <f t="shared" si="19"/>
        <v>DA</v>
      </c>
    </row>
    <row r="1170" spans="1:15" ht="15.75" customHeight="1">
      <c r="A1170" s="34">
        <v>1169</v>
      </c>
      <c r="B1170" s="34">
        <f>VLOOKUP(E1170,'[1]CM Liga'!$A:$B,2,FALSE)</f>
        <v>349</v>
      </c>
      <c r="C1170" s="35" t="str">
        <f>VLOOKUP(E1170,'[1]CM Liga'!$A:$C,3,FALSE)</f>
        <v>Zagreb 4</v>
      </c>
      <c r="D1170" s="26" t="s">
        <v>2473</v>
      </c>
      <c r="E1170" s="35" t="s">
        <v>2479</v>
      </c>
      <c r="F1170" s="35" t="str">
        <f>VLOOKUP(E1170,'[1]CM Liga'!$A:$D,4,FALSE)</f>
        <v>Zagreb</v>
      </c>
      <c r="G1170" s="26">
        <v>5</v>
      </c>
      <c r="H1170" s="36" t="s">
        <v>13</v>
      </c>
      <c r="I1170" s="37">
        <v>190</v>
      </c>
      <c r="J1170" s="38">
        <v>3</v>
      </c>
      <c r="K1170" s="39" t="s">
        <v>2474</v>
      </c>
      <c r="L1170" s="40" t="s">
        <v>2467</v>
      </c>
      <c r="M1170" s="26" t="s">
        <v>16</v>
      </c>
      <c r="N1170" s="26"/>
      <c r="O1170" s="35" t="str">
        <f t="shared" si="19"/>
        <v>DA</v>
      </c>
    </row>
    <row r="1171" spans="1:15" ht="15.75" customHeight="1">
      <c r="A1171" s="34">
        <v>1170</v>
      </c>
      <c r="B1171" s="34">
        <f>VLOOKUP(E1171,'[1]CM Liga'!$A:$B,2,FALSE)</f>
        <v>349</v>
      </c>
      <c r="C1171" s="35" t="str">
        <f>VLOOKUP(E1171,'[1]CM Liga'!$A:$C,3,FALSE)</f>
        <v>Zagreb 4</v>
      </c>
      <c r="D1171" s="26" t="s">
        <v>2475</v>
      </c>
      <c r="E1171" s="35" t="s">
        <v>2479</v>
      </c>
      <c r="F1171" s="35" t="str">
        <f>VLOOKUP(E1171,'[1]CM Liga'!$A:$D,4,FALSE)</f>
        <v>Zagreb</v>
      </c>
      <c r="G1171" s="26">
        <v>6</v>
      </c>
      <c r="H1171" s="36" t="s">
        <v>13</v>
      </c>
      <c r="I1171" s="37">
        <v>190</v>
      </c>
      <c r="J1171" s="38">
        <v>7</v>
      </c>
      <c r="K1171" s="39" t="s">
        <v>2476</v>
      </c>
      <c r="L1171" s="40" t="s">
        <v>2467</v>
      </c>
      <c r="M1171" s="26" t="s">
        <v>16</v>
      </c>
      <c r="N1171" s="26"/>
      <c r="O1171" s="35" t="str">
        <f t="shared" si="19"/>
        <v>DA</v>
      </c>
    </row>
    <row r="1172" spans="1:15" ht="15.75" customHeight="1">
      <c r="A1172" s="34">
        <v>1171</v>
      </c>
      <c r="B1172" s="34">
        <f>VLOOKUP(E1172,'[1]CM Liga'!$A:$B,2,FALSE)</f>
        <v>349</v>
      </c>
      <c r="C1172" s="35" t="str">
        <f>VLOOKUP(E1172,'[1]CM Liga'!$A:$C,3,FALSE)</f>
        <v>Zagreb 4</v>
      </c>
      <c r="D1172" s="26" t="s">
        <v>2477</v>
      </c>
      <c r="E1172" s="35" t="s">
        <v>2479</v>
      </c>
      <c r="F1172" s="35" t="str">
        <f>VLOOKUP(E1172,'[1]CM Liga'!$A:$D,4,FALSE)</f>
        <v>Zagreb</v>
      </c>
      <c r="G1172" s="26">
        <v>7</v>
      </c>
      <c r="H1172" s="36" t="s">
        <v>13</v>
      </c>
      <c r="I1172" s="37">
        <v>100</v>
      </c>
      <c r="J1172" s="38">
        <v>5</v>
      </c>
      <c r="K1172" s="39" t="s">
        <v>2478</v>
      </c>
      <c r="L1172" s="40" t="s">
        <v>2467</v>
      </c>
      <c r="M1172" s="26" t="s">
        <v>16</v>
      </c>
      <c r="N1172" s="26"/>
      <c r="O1172" s="35" t="str">
        <f t="shared" si="19"/>
        <v>DA</v>
      </c>
    </row>
    <row r="1173" spans="1:15" ht="15.75" customHeight="1">
      <c r="A1173" s="34">
        <v>1172</v>
      </c>
      <c r="B1173" s="34">
        <f>VLOOKUP(E1173,'[1]CM Liga'!$A:$B,2,FALSE)</f>
        <v>140</v>
      </c>
      <c r="C1173" s="35" t="str">
        <f>VLOOKUP(E1173,'[1]CM Liga'!$A:$C,3,FALSE)</f>
        <v>Vinkovci</v>
      </c>
      <c r="D1173" s="26" t="s">
        <v>2480</v>
      </c>
      <c r="E1173" s="35" t="s">
        <v>2491</v>
      </c>
      <c r="F1173" s="35" t="str">
        <f>VLOOKUP(E1173,'[1]CM Liga'!$A:$D,4,FALSE)</f>
        <v>Vinkovci</v>
      </c>
      <c r="G1173" s="26">
        <v>1</v>
      </c>
      <c r="H1173" s="36" t="s">
        <v>13</v>
      </c>
      <c r="I1173" s="37">
        <v>190</v>
      </c>
      <c r="J1173" s="38">
        <v>6</v>
      </c>
      <c r="K1173" s="39" t="s">
        <v>2481</v>
      </c>
      <c r="L1173" s="40" t="s">
        <v>2482</v>
      </c>
      <c r="M1173" s="26" t="s">
        <v>16</v>
      </c>
      <c r="N1173" s="26"/>
      <c r="O1173" s="35" t="str">
        <f t="shared" si="19"/>
        <v>NE</v>
      </c>
    </row>
    <row r="1174" spans="1:15" ht="15.75" customHeight="1">
      <c r="A1174" s="34">
        <v>1173</v>
      </c>
      <c r="B1174" s="34">
        <f>VLOOKUP(E1174,'[1]CM Liga'!$A:$B,2,FALSE)</f>
        <v>140</v>
      </c>
      <c r="C1174" s="35" t="str">
        <f>VLOOKUP(E1174,'[1]CM Liga'!$A:$C,3,FALSE)</f>
        <v>Vinkovci</v>
      </c>
      <c r="D1174" s="26" t="s">
        <v>2483</v>
      </c>
      <c r="E1174" s="35" t="s">
        <v>2491</v>
      </c>
      <c r="F1174" s="35" t="str">
        <f>VLOOKUP(E1174,'[1]CM Liga'!$A:$D,4,FALSE)</f>
        <v>Vinkovci</v>
      </c>
      <c r="G1174" s="26">
        <v>2</v>
      </c>
      <c r="H1174" s="36" t="s">
        <v>13</v>
      </c>
      <c r="I1174" s="37">
        <v>190</v>
      </c>
      <c r="J1174" s="38">
        <v>6</v>
      </c>
      <c r="K1174" s="39" t="s">
        <v>2481</v>
      </c>
      <c r="L1174" s="40" t="s">
        <v>2482</v>
      </c>
      <c r="M1174" s="26" t="s">
        <v>16</v>
      </c>
      <c r="N1174" s="26"/>
      <c r="O1174" s="35" t="str">
        <f t="shared" si="19"/>
        <v>NE</v>
      </c>
    </row>
    <row r="1175" spans="1:15" ht="15.75" customHeight="1">
      <c r="A1175" s="34">
        <v>1174</v>
      </c>
      <c r="B1175" s="34">
        <f>VLOOKUP(E1175,'[1]CM Liga'!$A:$B,2,FALSE)</f>
        <v>140</v>
      </c>
      <c r="C1175" s="35" t="str">
        <f>VLOOKUP(E1175,'[1]CM Liga'!$A:$C,3,FALSE)</f>
        <v>Vinkovci</v>
      </c>
      <c r="D1175" s="26" t="s">
        <v>2484</v>
      </c>
      <c r="E1175" s="35" t="s">
        <v>2491</v>
      </c>
      <c r="F1175" s="35" t="str">
        <f>VLOOKUP(E1175,'[1]CM Liga'!$A:$D,4,FALSE)</f>
        <v>Vinkovci</v>
      </c>
      <c r="G1175" s="26">
        <v>3</v>
      </c>
      <c r="H1175" s="36" t="s">
        <v>13</v>
      </c>
      <c r="I1175" s="37">
        <v>180</v>
      </c>
      <c r="J1175" s="38">
        <v>7</v>
      </c>
      <c r="K1175" s="39" t="s">
        <v>2485</v>
      </c>
      <c r="L1175" s="40" t="s">
        <v>2482</v>
      </c>
      <c r="M1175" s="26" t="s">
        <v>16</v>
      </c>
      <c r="N1175" s="26"/>
      <c r="O1175" s="35" t="str">
        <f t="shared" si="19"/>
        <v>NE</v>
      </c>
    </row>
    <row r="1176" spans="1:15" ht="15.75" customHeight="1">
      <c r="A1176" s="34">
        <v>1175</v>
      </c>
      <c r="B1176" s="34">
        <f>VLOOKUP(E1176,'[1]CM Liga'!$A:$B,2,FALSE)</f>
        <v>140</v>
      </c>
      <c r="C1176" s="35" t="str">
        <f>VLOOKUP(E1176,'[1]CM Liga'!$A:$C,3,FALSE)</f>
        <v>Vinkovci</v>
      </c>
      <c r="D1176" s="26" t="s">
        <v>2486</v>
      </c>
      <c r="E1176" s="35" t="s">
        <v>2491</v>
      </c>
      <c r="F1176" s="35" t="str">
        <f>VLOOKUP(E1176,'[1]CM Liga'!$A:$D,4,FALSE)</f>
        <v>Vinkovci</v>
      </c>
      <c r="G1176" s="26">
        <v>4</v>
      </c>
      <c r="H1176" s="36" t="s">
        <v>13</v>
      </c>
      <c r="I1176" s="37">
        <v>180</v>
      </c>
      <c r="J1176" s="38">
        <v>7</v>
      </c>
      <c r="K1176" s="39" t="s">
        <v>2487</v>
      </c>
      <c r="L1176" s="40" t="s">
        <v>2482</v>
      </c>
      <c r="M1176" s="26" t="s">
        <v>16</v>
      </c>
      <c r="N1176" s="26"/>
      <c r="O1176" s="35" t="str">
        <f t="shared" si="19"/>
        <v>NE</v>
      </c>
    </row>
    <row r="1177" spans="1:15" ht="15.75" customHeight="1">
      <c r="A1177" s="34">
        <v>1176</v>
      </c>
      <c r="B1177" s="34">
        <f>VLOOKUP(E1177,'[1]CM Liga'!$A:$B,2,FALSE)</f>
        <v>140</v>
      </c>
      <c r="C1177" s="35" t="str">
        <f>VLOOKUP(E1177,'[1]CM Liga'!$A:$C,3,FALSE)</f>
        <v>Vinkovci</v>
      </c>
      <c r="D1177" s="26" t="s">
        <v>2488</v>
      </c>
      <c r="E1177" s="35" t="s">
        <v>2491</v>
      </c>
      <c r="F1177" s="35" t="str">
        <f>VLOOKUP(E1177,'[1]CM Liga'!$A:$D,4,FALSE)</f>
        <v>Vinkovci</v>
      </c>
      <c r="G1177" s="26">
        <v>5</v>
      </c>
      <c r="H1177" s="36" t="s">
        <v>13</v>
      </c>
      <c r="I1177" s="37">
        <v>180</v>
      </c>
      <c r="J1177" s="38">
        <v>7</v>
      </c>
      <c r="K1177" s="39" t="s">
        <v>2487</v>
      </c>
      <c r="L1177" s="40" t="s">
        <v>2482</v>
      </c>
      <c r="M1177" s="26" t="s">
        <v>16</v>
      </c>
      <c r="N1177" s="26"/>
      <c r="O1177" s="35" t="str">
        <f t="shared" si="19"/>
        <v>NE</v>
      </c>
    </row>
    <row r="1178" spans="1:15" ht="15.75" customHeight="1">
      <c r="A1178" s="34">
        <v>1177</v>
      </c>
      <c r="B1178" s="34">
        <f>VLOOKUP(E1178,'[1]CM Liga'!$A:$B,2,FALSE)</f>
        <v>140</v>
      </c>
      <c r="C1178" s="35" t="str">
        <f>VLOOKUP(E1178,'[1]CM Liga'!$A:$C,3,FALSE)</f>
        <v>Vinkovci</v>
      </c>
      <c r="D1178" s="26" t="s">
        <v>2489</v>
      </c>
      <c r="E1178" s="35" t="s">
        <v>2491</v>
      </c>
      <c r="F1178" s="35" t="str">
        <f>VLOOKUP(E1178,'[1]CM Liga'!$A:$D,4,FALSE)</f>
        <v>Vinkovci</v>
      </c>
      <c r="G1178" s="26">
        <v>6</v>
      </c>
      <c r="H1178" s="36" t="s">
        <v>13</v>
      </c>
      <c r="I1178" s="37">
        <v>180</v>
      </c>
      <c r="J1178" s="38">
        <v>7</v>
      </c>
      <c r="K1178" s="39" t="s">
        <v>2490</v>
      </c>
      <c r="L1178" s="40" t="s">
        <v>2482</v>
      </c>
      <c r="M1178" s="26" t="s">
        <v>16</v>
      </c>
      <c r="N1178" s="26"/>
      <c r="O1178" s="35" t="str">
        <f t="shared" si="19"/>
        <v>NE</v>
      </c>
    </row>
    <row r="1179" spans="1:15" ht="15.75" customHeight="1">
      <c r="A1179" s="34">
        <v>1178</v>
      </c>
      <c r="B1179" s="34">
        <f>VLOOKUP(E1179,'[1]CM Liga'!$A:$B,2,FALSE)</f>
        <v>350</v>
      </c>
      <c r="C1179" s="35" t="str">
        <f>VLOOKUP(E1179,'[1]CM Liga'!$A:$C,3,FALSE)</f>
        <v>Metković</v>
      </c>
      <c r="D1179" s="26" t="s">
        <v>2492</v>
      </c>
      <c r="E1179" s="35" t="s">
        <v>2499</v>
      </c>
      <c r="F1179" s="35" t="str">
        <f>VLOOKUP(E1179,'[1]CM Liga'!$A:$D,4,FALSE)</f>
        <v xml:space="preserve">Babino Polje </v>
      </c>
      <c r="G1179" s="26">
        <v>1</v>
      </c>
      <c r="H1179" s="36" t="s">
        <v>36</v>
      </c>
      <c r="I1179" s="37">
        <v>340</v>
      </c>
      <c r="J1179" s="38">
        <v>12.3</v>
      </c>
      <c r="K1179" s="39" t="s">
        <v>2493</v>
      </c>
      <c r="L1179" s="40" t="s">
        <v>2494</v>
      </c>
      <c r="M1179" s="26" t="s">
        <v>16</v>
      </c>
      <c r="N1179" s="26"/>
      <c r="O1179" s="35" t="str">
        <f t="shared" si="19"/>
        <v>DA</v>
      </c>
    </row>
    <row r="1180" spans="1:15" ht="15.75" customHeight="1">
      <c r="A1180" s="34">
        <v>1179</v>
      </c>
      <c r="B1180" s="34">
        <f>VLOOKUP(E1180,'[1]CM Liga'!$A:$B,2,FALSE)</f>
        <v>350</v>
      </c>
      <c r="C1180" s="35" t="str">
        <f>VLOOKUP(E1180,'[1]CM Liga'!$A:$C,3,FALSE)</f>
        <v>Metković</v>
      </c>
      <c r="D1180" s="26" t="s">
        <v>2495</v>
      </c>
      <c r="E1180" s="35" t="s">
        <v>2499</v>
      </c>
      <c r="F1180" s="35" t="str">
        <f>VLOOKUP(E1180,'[1]CM Liga'!$A:$D,4,FALSE)</f>
        <v xml:space="preserve">Babino Polje </v>
      </c>
      <c r="G1180" s="26">
        <v>2</v>
      </c>
      <c r="H1180" s="36" t="s">
        <v>36</v>
      </c>
      <c r="I1180" s="37">
        <v>340</v>
      </c>
      <c r="J1180" s="38">
        <v>9.4</v>
      </c>
      <c r="K1180" s="39" t="s">
        <v>2496</v>
      </c>
      <c r="L1180" s="40" t="s">
        <v>2494</v>
      </c>
      <c r="M1180" s="26" t="s">
        <v>16</v>
      </c>
      <c r="N1180" s="26"/>
      <c r="O1180" s="35" t="str">
        <f t="shared" si="19"/>
        <v>DA</v>
      </c>
    </row>
    <row r="1181" spans="1:15" ht="15.75" customHeight="1">
      <c r="A1181" s="34">
        <v>1180</v>
      </c>
      <c r="B1181" s="34">
        <f>VLOOKUP(E1181,'[1]CM Liga'!$A:$B,2,FALSE)</f>
        <v>350</v>
      </c>
      <c r="C1181" s="35" t="str">
        <f>VLOOKUP(E1181,'[1]CM Liga'!$A:$C,3,FALSE)</f>
        <v>Metković</v>
      </c>
      <c r="D1181" s="26" t="s">
        <v>2497</v>
      </c>
      <c r="E1181" s="35" t="s">
        <v>2499</v>
      </c>
      <c r="F1181" s="35" t="str">
        <f>VLOOKUP(E1181,'[1]CM Liga'!$A:$D,4,FALSE)</f>
        <v xml:space="preserve">Babino Polje </v>
      </c>
      <c r="G1181" s="26">
        <v>3</v>
      </c>
      <c r="H1181" s="36" t="s">
        <v>36</v>
      </c>
      <c r="I1181" s="37">
        <v>340</v>
      </c>
      <c r="J1181" s="38">
        <v>9.1999999999999993</v>
      </c>
      <c r="K1181" s="39" t="s">
        <v>2498</v>
      </c>
      <c r="L1181" s="40" t="s">
        <v>2494</v>
      </c>
      <c r="M1181" s="26" t="s">
        <v>16</v>
      </c>
      <c r="N1181" s="26"/>
      <c r="O1181" s="35" t="str">
        <f t="shared" si="19"/>
        <v>DA</v>
      </c>
    </row>
    <row r="1182" spans="1:15" ht="15.75" customHeight="1">
      <c r="A1182" s="34">
        <v>1181</v>
      </c>
      <c r="B1182" s="34">
        <f>VLOOKUP(E1182,'[1]CM Liga'!$A:$B,2,FALSE)</f>
        <v>351</v>
      </c>
      <c r="C1182" s="35" t="str">
        <f>VLOOKUP(E1182,'[1]CM Liga'!$A:$C,3,FALSE)</f>
        <v>Rijeka 2</v>
      </c>
      <c r="D1182" s="26" t="s">
        <v>2500</v>
      </c>
      <c r="E1182" s="35" t="s">
        <v>2510</v>
      </c>
      <c r="F1182" s="35" t="str">
        <f>VLOOKUP(E1182,'[1]CM Liga'!$A:$D,4,FALSE)</f>
        <v>Rijeka</v>
      </c>
      <c r="G1182" s="26">
        <v>1</v>
      </c>
      <c r="H1182" s="36" t="s">
        <v>13</v>
      </c>
      <c r="I1182" s="37">
        <v>190</v>
      </c>
      <c r="J1182" s="38">
        <v>9.5</v>
      </c>
      <c r="K1182" s="39" t="s">
        <v>2501</v>
      </c>
      <c r="L1182" s="40" t="s">
        <v>2502</v>
      </c>
      <c r="M1182" s="26" t="s">
        <v>16</v>
      </c>
      <c r="N1182" s="26"/>
      <c r="O1182" s="35" t="str">
        <f t="shared" si="19"/>
        <v>DA</v>
      </c>
    </row>
    <row r="1183" spans="1:15" ht="15.75" customHeight="1">
      <c r="A1183" s="34">
        <v>1182</v>
      </c>
      <c r="B1183" s="34">
        <f>VLOOKUP(E1183,'[1]CM Liga'!$A:$B,2,FALSE)</f>
        <v>351</v>
      </c>
      <c r="C1183" s="35" t="str">
        <f>VLOOKUP(E1183,'[1]CM Liga'!$A:$C,3,FALSE)</f>
        <v>Rijeka 2</v>
      </c>
      <c r="D1183" s="26" t="s">
        <v>2503</v>
      </c>
      <c r="E1183" s="35" t="s">
        <v>2510</v>
      </c>
      <c r="F1183" s="35" t="str">
        <f>VLOOKUP(E1183,'[1]CM Liga'!$A:$D,4,FALSE)</f>
        <v>Rijeka</v>
      </c>
      <c r="G1183" s="26">
        <v>2</v>
      </c>
      <c r="H1183" s="36" t="s">
        <v>13</v>
      </c>
      <c r="I1183" s="37">
        <v>190</v>
      </c>
      <c r="J1183" s="38">
        <v>9.3000000000000007</v>
      </c>
      <c r="K1183" s="39" t="s">
        <v>2501</v>
      </c>
      <c r="L1183" s="40" t="s">
        <v>2502</v>
      </c>
      <c r="M1183" s="26" t="s">
        <v>16</v>
      </c>
      <c r="N1183" s="26"/>
      <c r="O1183" s="35" t="str">
        <f t="shared" si="19"/>
        <v>DA</v>
      </c>
    </row>
    <row r="1184" spans="1:15" ht="15.75" customHeight="1">
      <c r="A1184" s="34">
        <v>1183</v>
      </c>
      <c r="B1184" s="34">
        <f>VLOOKUP(E1184,'[1]CM Liga'!$A:$B,2,FALSE)</f>
        <v>351</v>
      </c>
      <c r="C1184" s="35" t="str">
        <f>VLOOKUP(E1184,'[1]CM Liga'!$A:$C,3,FALSE)</f>
        <v>Rijeka 2</v>
      </c>
      <c r="D1184" s="26" t="s">
        <v>2504</v>
      </c>
      <c r="E1184" s="35" t="s">
        <v>2510</v>
      </c>
      <c r="F1184" s="35" t="str">
        <f>VLOOKUP(E1184,'[1]CM Liga'!$A:$D,4,FALSE)</f>
        <v>Rijeka</v>
      </c>
      <c r="G1184" s="26">
        <v>3</v>
      </c>
      <c r="H1184" s="36" t="s">
        <v>13</v>
      </c>
      <c r="I1184" s="37">
        <v>190</v>
      </c>
      <c r="J1184" s="38">
        <v>9.8000000000000007</v>
      </c>
      <c r="K1184" s="39" t="s">
        <v>2505</v>
      </c>
      <c r="L1184" s="40" t="s">
        <v>2502</v>
      </c>
      <c r="M1184" s="26" t="s">
        <v>16</v>
      </c>
      <c r="N1184" s="26"/>
      <c r="O1184" s="35" t="str">
        <f t="shared" si="19"/>
        <v>DA</v>
      </c>
    </row>
    <row r="1185" spans="1:15" ht="15.75" customHeight="1">
      <c r="A1185" s="34">
        <v>1184</v>
      </c>
      <c r="B1185" s="34">
        <f>VLOOKUP(E1185,'[1]CM Liga'!$A:$B,2,FALSE)</f>
        <v>351</v>
      </c>
      <c r="C1185" s="35" t="str">
        <f>VLOOKUP(E1185,'[1]CM Liga'!$A:$C,3,FALSE)</f>
        <v>Rijeka 2</v>
      </c>
      <c r="D1185" s="26" t="s">
        <v>2506</v>
      </c>
      <c r="E1185" s="35" t="s">
        <v>2510</v>
      </c>
      <c r="F1185" s="35" t="str">
        <f>VLOOKUP(E1185,'[1]CM Liga'!$A:$D,4,FALSE)</f>
        <v>Rijeka</v>
      </c>
      <c r="G1185" s="26">
        <v>4</v>
      </c>
      <c r="H1185" s="36" t="s">
        <v>13</v>
      </c>
      <c r="I1185" s="37">
        <v>190</v>
      </c>
      <c r="J1185" s="38">
        <v>9.3000000000000007</v>
      </c>
      <c r="K1185" s="39" t="s">
        <v>2507</v>
      </c>
      <c r="L1185" s="40" t="s">
        <v>2502</v>
      </c>
      <c r="M1185" s="26" t="s">
        <v>16</v>
      </c>
      <c r="N1185" s="26"/>
      <c r="O1185" s="35" t="str">
        <f t="shared" si="19"/>
        <v>DA</v>
      </c>
    </row>
    <row r="1186" spans="1:15" ht="15.75" customHeight="1">
      <c r="A1186" s="34">
        <v>1185</v>
      </c>
      <c r="B1186" s="34">
        <f>VLOOKUP(E1186,'[1]CM Liga'!$A:$B,2,FALSE)</f>
        <v>351</v>
      </c>
      <c r="C1186" s="35" t="str">
        <f>VLOOKUP(E1186,'[1]CM Liga'!$A:$C,3,FALSE)</f>
        <v>Rijeka 2</v>
      </c>
      <c r="D1186" s="26" t="s">
        <v>2508</v>
      </c>
      <c r="E1186" s="35" t="s">
        <v>2510</v>
      </c>
      <c r="F1186" s="35" t="str">
        <f>VLOOKUP(E1186,'[1]CM Liga'!$A:$D,4,FALSE)</f>
        <v>Rijeka</v>
      </c>
      <c r="G1186" s="26">
        <v>5</v>
      </c>
      <c r="H1186" s="36" t="s">
        <v>13</v>
      </c>
      <c r="I1186" s="37">
        <v>190</v>
      </c>
      <c r="J1186" s="38">
        <v>9.3000000000000007</v>
      </c>
      <c r="K1186" s="39" t="s">
        <v>2509</v>
      </c>
      <c r="L1186" s="40" t="s">
        <v>2502</v>
      </c>
      <c r="M1186" s="26" t="s">
        <v>16</v>
      </c>
      <c r="N1186" s="26"/>
      <c r="O1186" s="35" t="str">
        <f t="shared" si="19"/>
        <v>DA</v>
      </c>
    </row>
    <row r="1187" spans="1:15" ht="15.75" customHeight="1">
      <c r="A1187" s="34">
        <v>1186</v>
      </c>
      <c r="B1187" s="34">
        <f>VLOOKUP(E1187,'[1]CM Liga'!$A:$B,2,FALSE)</f>
        <v>360</v>
      </c>
      <c r="C1187" s="35" t="str">
        <f>VLOOKUP(E1187,'[1]CM Liga'!$A:$C,3,FALSE)</f>
        <v>Slavonski Brod</v>
      </c>
      <c r="D1187" s="26" t="s">
        <v>2511</v>
      </c>
      <c r="E1187" s="35" t="s">
        <v>2519</v>
      </c>
      <c r="F1187" s="35" t="str">
        <f>VLOOKUP(E1187,'[1]CM Liga'!$A:$D,4,FALSE)</f>
        <v>Slavonski Brod</v>
      </c>
      <c r="G1187" s="26">
        <v>1</v>
      </c>
      <c r="H1187" s="36" t="s">
        <v>13</v>
      </c>
      <c r="I1187" s="37">
        <v>190</v>
      </c>
      <c r="J1187" s="38">
        <v>5.33</v>
      </c>
      <c r="K1187" s="39" t="s">
        <v>2512</v>
      </c>
      <c r="L1187" s="40" t="s">
        <v>2513</v>
      </c>
      <c r="M1187" s="26" t="s">
        <v>16</v>
      </c>
      <c r="N1187" s="26"/>
      <c r="O1187" s="35" t="str">
        <f t="shared" si="19"/>
        <v>DA</v>
      </c>
    </row>
    <row r="1188" spans="1:15" ht="15.75" customHeight="1">
      <c r="A1188" s="34">
        <v>1187</v>
      </c>
      <c r="B1188" s="34">
        <f>VLOOKUP(E1188,'[1]CM Liga'!$A:$B,2,FALSE)</f>
        <v>360</v>
      </c>
      <c r="C1188" s="35" t="str">
        <f>VLOOKUP(E1188,'[1]CM Liga'!$A:$C,3,FALSE)</f>
        <v>Slavonski Brod</v>
      </c>
      <c r="D1188" s="26" t="s">
        <v>2514</v>
      </c>
      <c r="E1188" s="35" t="s">
        <v>2519</v>
      </c>
      <c r="F1188" s="35" t="str">
        <f>VLOOKUP(E1188,'[1]CM Liga'!$A:$D,4,FALSE)</f>
        <v>Slavonski Brod</v>
      </c>
      <c r="G1188" s="26">
        <v>2</v>
      </c>
      <c r="H1188" s="36" t="s">
        <v>13</v>
      </c>
      <c r="I1188" s="37">
        <v>180</v>
      </c>
      <c r="J1188" s="38">
        <v>5.04</v>
      </c>
      <c r="K1188" s="39" t="s">
        <v>2515</v>
      </c>
      <c r="L1188" s="40" t="s">
        <v>2513</v>
      </c>
      <c r="M1188" s="26" t="s">
        <v>16</v>
      </c>
      <c r="N1188" s="26"/>
      <c r="O1188" s="35" t="str">
        <f t="shared" si="19"/>
        <v>DA</v>
      </c>
    </row>
    <row r="1189" spans="1:15" ht="15.75" customHeight="1">
      <c r="A1189" s="34">
        <v>1188</v>
      </c>
      <c r="B1189" s="34">
        <f>VLOOKUP(E1189,'[1]CM Liga'!$A:$B,2,FALSE)</f>
        <v>360</v>
      </c>
      <c r="C1189" s="35" t="str">
        <f>VLOOKUP(E1189,'[1]CM Liga'!$A:$C,3,FALSE)</f>
        <v>Slavonski Brod</v>
      </c>
      <c r="D1189" s="26" t="s">
        <v>2516</v>
      </c>
      <c r="E1189" s="35" t="s">
        <v>2519</v>
      </c>
      <c r="F1189" s="35" t="str">
        <f>VLOOKUP(E1189,'[1]CM Liga'!$A:$D,4,FALSE)</f>
        <v>Slavonski Brod</v>
      </c>
      <c r="G1189" s="26">
        <v>3</v>
      </c>
      <c r="H1189" s="36" t="s">
        <v>13</v>
      </c>
      <c r="I1189" s="37">
        <v>190</v>
      </c>
      <c r="J1189" s="38">
        <v>4.68</v>
      </c>
      <c r="K1189" s="39" t="s">
        <v>2517</v>
      </c>
      <c r="L1189" s="40" t="s">
        <v>2513</v>
      </c>
      <c r="M1189" s="26" t="s">
        <v>16</v>
      </c>
      <c r="N1189" s="26"/>
      <c r="O1189" s="35" t="str">
        <f t="shared" si="19"/>
        <v>DA</v>
      </c>
    </row>
    <row r="1190" spans="1:15" ht="15.75" customHeight="1">
      <c r="A1190" s="34">
        <v>1189</v>
      </c>
      <c r="B1190" s="34">
        <f>VLOOKUP(E1190,'[1]CM Liga'!$A:$B,2,FALSE)</f>
        <v>360</v>
      </c>
      <c r="C1190" s="35" t="str">
        <f>VLOOKUP(E1190,'[1]CM Liga'!$A:$C,3,FALSE)</f>
        <v>Slavonski Brod</v>
      </c>
      <c r="D1190" s="26" t="s">
        <v>2564</v>
      </c>
      <c r="E1190" s="35" t="s">
        <v>2519</v>
      </c>
      <c r="F1190" s="35" t="str">
        <f>VLOOKUP(E1190,'[1]CM Liga'!$A:$D,4,FALSE)</f>
        <v>Slavonski Brod</v>
      </c>
      <c r="G1190" s="26">
        <v>4</v>
      </c>
      <c r="H1190" s="36" t="s">
        <v>13</v>
      </c>
      <c r="I1190" s="37">
        <v>180</v>
      </c>
      <c r="J1190" s="38">
        <v>9.33</v>
      </c>
      <c r="K1190" s="39" t="s">
        <v>2518</v>
      </c>
      <c r="L1190" s="40" t="s">
        <v>2513</v>
      </c>
      <c r="M1190" s="26" t="s">
        <v>16</v>
      </c>
      <c r="N1190" s="26"/>
      <c r="O1190" s="35" t="str">
        <f t="shared" si="19"/>
        <v>DA</v>
      </c>
    </row>
    <row r="1191" spans="1:15" ht="15.75" customHeight="1">
      <c r="A1191" s="34">
        <v>1190</v>
      </c>
      <c r="B1191" s="34">
        <f>VLOOKUP(E1191,'[1]CM Liga'!$A:$B,2,FALSE)</f>
        <v>40</v>
      </c>
      <c r="C1191" s="35" t="str">
        <f>VLOOKUP(E1191,'[1]CM Liga'!$A:$C,3,FALSE)</f>
        <v>Sisak</v>
      </c>
      <c r="D1191" s="26" t="s">
        <v>2520</v>
      </c>
      <c r="E1191" s="35" t="s">
        <v>2529</v>
      </c>
      <c r="F1191" s="35" t="str">
        <f>VLOOKUP(E1191,'[1]CM Liga'!$A:$D,4,FALSE)</f>
        <v>Sisak</v>
      </c>
      <c r="G1191" s="26">
        <v>1</v>
      </c>
      <c r="H1191" s="36" t="s">
        <v>36</v>
      </c>
      <c r="I1191" s="37">
        <v>330</v>
      </c>
      <c r="J1191" s="38">
        <v>12.19</v>
      </c>
      <c r="K1191" s="39" t="s">
        <v>2521</v>
      </c>
      <c r="L1191" s="40" t="s">
        <v>2522</v>
      </c>
      <c r="M1191" s="26" t="s">
        <v>81</v>
      </c>
      <c r="N1191" s="26"/>
      <c r="O1191" s="35" t="str">
        <f t="shared" si="19"/>
        <v>NE</v>
      </c>
    </row>
    <row r="1192" spans="1:15" ht="15.75" customHeight="1">
      <c r="A1192" s="34">
        <v>1191</v>
      </c>
      <c r="B1192" s="34">
        <f>VLOOKUP(E1192,'[1]CM Liga'!$A:$B,2,FALSE)</f>
        <v>40</v>
      </c>
      <c r="C1192" s="35" t="str">
        <f>VLOOKUP(E1192,'[1]CM Liga'!$A:$C,3,FALSE)</f>
        <v>Sisak</v>
      </c>
      <c r="D1192" s="26" t="s">
        <v>2523</v>
      </c>
      <c r="E1192" s="35" t="s">
        <v>2529</v>
      </c>
      <c r="F1192" s="35" t="str">
        <f>VLOOKUP(E1192,'[1]CM Liga'!$A:$D,4,FALSE)</f>
        <v>Sisak</v>
      </c>
      <c r="G1192" s="26">
        <v>2</v>
      </c>
      <c r="H1192" s="36" t="s">
        <v>36</v>
      </c>
      <c r="I1192" s="37">
        <v>330</v>
      </c>
      <c r="J1192" s="38">
        <v>12.73</v>
      </c>
      <c r="K1192" s="39" t="s">
        <v>2524</v>
      </c>
      <c r="L1192" s="40" t="s">
        <v>2522</v>
      </c>
      <c r="M1192" s="26" t="s">
        <v>81</v>
      </c>
      <c r="N1192" s="26"/>
      <c r="O1192" s="35" t="str">
        <f t="shared" si="19"/>
        <v>NE</v>
      </c>
    </row>
    <row r="1193" spans="1:15" ht="15.75" customHeight="1">
      <c r="A1193" s="34">
        <v>1192</v>
      </c>
      <c r="B1193" s="34">
        <f>VLOOKUP(E1193,'[1]CM Liga'!$A:$B,2,FALSE)</f>
        <v>40</v>
      </c>
      <c r="C1193" s="35" t="str">
        <f>VLOOKUP(E1193,'[1]CM Liga'!$A:$C,3,FALSE)</f>
        <v>Sisak</v>
      </c>
      <c r="D1193" s="26" t="s">
        <v>2525</v>
      </c>
      <c r="E1193" s="35" t="s">
        <v>2529</v>
      </c>
      <c r="F1193" s="35" t="str">
        <f>VLOOKUP(E1193,'[1]CM Liga'!$A:$D,4,FALSE)</f>
        <v>Sisak</v>
      </c>
      <c r="G1193" s="26">
        <v>3</v>
      </c>
      <c r="H1193" s="36" t="s">
        <v>36</v>
      </c>
      <c r="I1193" s="37">
        <v>280</v>
      </c>
      <c r="J1193" s="38">
        <v>14.98</v>
      </c>
      <c r="K1193" s="39" t="s">
        <v>2526</v>
      </c>
      <c r="L1193" s="40" t="s">
        <v>2522</v>
      </c>
      <c r="M1193" s="26" t="s">
        <v>81</v>
      </c>
      <c r="N1193" s="26"/>
      <c r="O1193" s="35" t="str">
        <f t="shared" si="19"/>
        <v>NE</v>
      </c>
    </row>
    <row r="1194" spans="1:15" ht="15.75" customHeight="1">
      <c r="A1194" s="34">
        <v>1193</v>
      </c>
      <c r="B1194" s="34">
        <f>VLOOKUP(E1194,'[1]CM Liga'!$A:$B,2,FALSE)</f>
        <v>40</v>
      </c>
      <c r="C1194" s="35" t="str">
        <f>VLOOKUP(E1194,'[1]CM Liga'!$A:$C,3,FALSE)</f>
        <v>Sisak</v>
      </c>
      <c r="D1194" s="26" t="s">
        <v>2527</v>
      </c>
      <c r="E1194" s="35" t="s">
        <v>2529</v>
      </c>
      <c r="F1194" s="35" t="str">
        <f>VLOOKUP(E1194,'[1]CM Liga'!$A:$D,4,FALSE)</f>
        <v>Sisak</v>
      </c>
      <c r="G1194" s="26">
        <v>4</v>
      </c>
      <c r="H1194" s="36" t="s">
        <v>36</v>
      </c>
      <c r="I1194" s="37">
        <v>280</v>
      </c>
      <c r="J1194" s="38">
        <v>11.82</v>
      </c>
      <c r="K1194" s="39" t="s">
        <v>2528</v>
      </c>
      <c r="L1194" s="40" t="s">
        <v>2522</v>
      </c>
      <c r="M1194" s="26" t="s">
        <v>81</v>
      </c>
      <c r="N1194" s="26"/>
      <c r="O1194" s="35" t="str">
        <f t="shared" si="19"/>
        <v>NE</v>
      </c>
    </row>
    <row r="1195" spans="1:15" ht="15.75" customHeight="1">
      <c r="A1195" s="34">
        <v>1194</v>
      </c>
      <c r="B1195" s="34">
        <f>VLOOKUP(E1195,'[1]CM Liga'!$A:$B,2,FALSE)</f>
        <v>356</v>
      </c>
      <c r="C1195" s="35" t="str">
        <f>VLOOKUP(E1195,'[1]CM Liga'!$A:$C,3,FALSE)</f>
        <v>Koprivnica</v>
      </c>
      <c r="D1195" s="26" t="s">
        <v>2530</v>
      </c>
      <c r="E1195" s="35" t="s">
        <v>2537</v>
      </c>
      <c r="F1195" s="35" t="str">
        <f>VLOOKUP(E1195,'[1]CM Liga'!$A:$D,4,FALSE)</f>
        <v>Koprivnica</v>
      </c>
      <c r="G1195" s="26">
        <v>1</v>
      </c>
      <c r="H1195" s="36" t="s">
        <v>36</v>
      </c>
      <c r="I1195" s="37">
        <v>300</v>
      </c>
      <c r="J1195" s="38">
        <v>5</v>
      </c>
      <c r="K1195" s="39" t="s">
        <v>2531</v>
      </c>
      <c r="L1195" s="40" t="s">
        <v>2532</v>
      </c>
      <c r="M1195" s="26" t="s">
        <v>16</v>
      </c>
      <c r="N1195" s="26"/>
      <c r="O1195" s="35" t="str">
        <f t="shared" si="19"/>
        <v>DA</v>
      </c>
    </row>
    <row r="1196" spans="1:15" ht="15.75" customHeight="1">
      <c r="A1196" s="34">
        <v>1195</v>
      </c>
      <c r="B1196" s="34">
        <f>VLOOKUP(E1196,'[1]CM Liga'!$A:$B,2,FALSE)</f>
        <v>356</v>
      </c>
      <c r="C1196" s="35" t="str">
        <f>VLOOKUP(E1196,'[1]CM Liga'!$A:$C,3,FALSE)</f>
        <v>Koprivnica</v>
      </c>
      <c r="D1196" s="26" t="s">
        <v>2533</v>
      </c>
      <c r="E1196" s="35" t="s">
        <v>2537</v>
      </c>
      <c r="F1196" s="35" t="str">
        <f>VLOOKUP(E1196,'[1]CM Liga'!$A:$D,4,FALSE)</f>
        <v>Koprivnica</v>
      </c>
      <c r="G1196" s="26">
        <v>2</v>
      </c>
      <c r="H1196" s="36" t="s">
        <v>36</v>
      </c>
      <c r="I1196" s="37">
        <v>340</v>
      </c>
      <c r="J1196" s="38">
        <v>6</v>
      </c>
      <c r="K1196" s="39" t="s">
        <v>2534</v>
      </c>
      <c r="L1196" s="40" t="s">
        <v>2532</v>
      </c>
      <c r="M1196" s="26" t="s">
        <v>16</v>
      </c>
      <c r="N1196" s="26"/>
      <c r="O1196" s="35" t="str">
        <f t="shared" si="19"/>
        <v>DA</v>
      </c>
    </row>
    <row r="1197" spans="1:15" ht="15.75" customHeight="1">
      <c r="A1197" s="34">
        <v>1196</v>
      </c>
      <c r="B1197" s="34">
        <f>VLOOKUP(E1197,'[1]CM Liga'!$A:$B,2,FALSE)</f>
        <v>356</v>
      </c>
      <c r="C1197" s="35" t="str">
        <f>VLOOKUP(E1197,'[1]CM Liga'!$A:$C,3,FALSE)</f>
        <v>Koprivnica</v>
      </c>
      <c r="D1197" s="26" t="s">
        <v>2535</v>
      </c>
      <c r="E1197" s="35" t="s">
        <v>2537</v>
      </c>
      <c r="F1197" s="35" t="str">
        <f>VLOOKUP(E1197,'[1]CM Liga'!$A:$D,4,FALSE)</f>
        <v>Koprivnica</v>
      </c>
      <c r="G1197" s="26">
        <v>3</v>
      </c>
      <c r="H1197" s="36" t="s">
        <v>36</v>
      </c>
      <c r="I1197" s="37">
        <v>330</v>
      </c>
      <c r="J1197" s="38">
        <v>15</v>
      </c>
      <c r="K1197" s="39" t="s">
        <v>2536</v>
      </c>
      <c r="L1197" s="40" t="s">
        <v>2532</v>
      </c>
      <c r="M1197" s="26" t="s">
        <v>16</v>
      </c>
      <c r="N1197" s="26"/>
      <c r="O1197" s="35" t="str">
        <f t="shared" si="19"/>
        <v>DA</v>
      </c>
    </row>
    <row r="1198" spans="1:15" ht="15.75">
      <c r="A1198" s="34">
        <v>1197</v>
      </c>
      <c r="B1198" s="34">
        <f>VLOOKUP(E1198,'[1]CM Liga'!$A:$B,2,FALSE)</f>
        <v>152</v>
      </c>
      <c r="C1198" s="35" t="str">
        <f>VLOOKUP(E1198,'[1]CM Liga'!$A:$C,3,FALSE)</f>
        <v>Valpovo</v>
      </c>
      <c r="D1198" s="26" t="s">
        <v>2538</v>
      </c>
      <c r="E1198" s="35" t="s">
        <v>2547</v>
      </c>
      <c r="F1198" s="35" t="str">
        <f>VLOOKUP(E1198,'[1]CM Liga'!$A:$D,4,FALSE)</f>
        <v>Valpovo</v>
      </c>
      <c r="G1198" s="26">
        <v>1</v>
      </c>
      <c r="H1198" s="36" t="s">
        <v>36</v>
      </c>
      <c r="I1198" s="37">
        <v>340</v>
      </c>
      <c r="J1198" s="38">
        <v>12.3</v>
      </c>
      <c r="K1198" s="39" t="s">
        <v>2539</v>
      </c>
      <c r="L1198" s="40" t="s">
        <v>2540</v>
      </c>
      <c r="M1198" s="26" t="s">
        <v>16</v>
      </c>
      <c r="N1198" s="26"/>
      <c r="O1198" s="35" t="str">
        <f t="shared" si="19"/>
        <v>NE</v>
      </c>
    </row>
    <row r="1199" spans="1:15" ht="15.75">
      <c r="A1199" s="34">
        <v>1198</v>
      </c>
      <c r="B1199" s="34">
        <f>VLOOKUP(E1199,'[1]CM Liga'!$A:$B,2,FALSE)</f>
        <v>152</v>
      </c>
      <c r="C1199" s="35" t="str">
        <f>VLOOKUP(E1199,'[1]CM Liga'!$A:$C,3,FALSE)</f>
        <v>Valpovo</v>
      </c>
      <c r="D1199" s="26" t="s">
        <v>2541</v>
      </c>
      <c r="E1199" s="35" t="s">
        <v>2547</v>
      </c>
      <c r="F1199" s="35" t="str">
        <f>VLOOKUP(E1199,'[1]CM Liga'!$A:$D,4,FALSE)</f>
        <v>Valpovo</v>
      </c>
      <c r="G1199" s="26">
        <v>2</v>
      </c>
      <c r="H1199" s="36" t="s">
        <v>36</v>
      </c>
      <c r="I1199" s="37">
        <v>340</v>
      </c>
      <c r="J1199" s="38">
        <v>12.7</v>
      </c>
      <c r="K1199" s="39" t="s">
        <v>2542</v>
      </c>
      <c r="L1199" s="40" t="s">
        <v>2540</v>
      </c>
      <c r="M1199" s="26" t="s">
        <v>16</v>
      </c>
      <c r="N1199" s="26"/>
      <c r="O1199" s="35" t="str">
        <f t="shared" si="19"/>
        <v>NE</v>
      </c>
    </row>
    <row r="1200" spans="1:15" ht="15.75">
      <c r="A1200" s="34">
        <v>1199</v>
      </c>
      <c r="B1200" s="34">
        <f>VLOOKUP(E1200,'[1]CM Liga'!$A:$B,2,FALSE)</f>
        <v>152</v>
      </c>
      <c r="C1200" s="35" t="str">
        <f>VLOOKUP(E1200,'[1]CM Liga'!$A:$C,3,FALSE)</f>
        <v>Valpovo</v>
      </c>
      <c r="D1200" s="26" t="s">
        <v>2543</v>
      </c>
      <c r="E1200" s="35" t="s">
        <v>2547</v>
      </c>
      <c r="F1200" s="35" t="str">
        <f>VLOOKUP(E1200,'[1]CM Liga'!$A:$D,4,FALSE)</f>
        <v>Valpovo</v>
      </c>
      <c r="G1200" s="26">
        <v>3</v>
      </c>
      <c r="H1200" s="36" t="s">
        <v>36</v>
      </c>
      <c r="I1200" s="37">
        <v>130</v>
      </c>
      <c r="J1200" s="38">
        <v>12</v>
      </c>
      <c r="K1200" s="39" t="s">
        <v>2544</v>
      </c>
      <c r="L1200" s="40" t="s">
        <v>2540</v>
      </c>
      <c r="M1200" s="26" t="s">
        <v>16</v>
      </c>
      <c r="N1200" s="26"/>
      <c r="O1200" s="35" t="str">
        <f t="shared" si="19"/>
        <v>NE</v>
      </c>
    </row>
    <row r="1201" spans="1:15" ht="15.75">
      <c r="A1201" s="34">
        <v>1200</v>
      </c>
      <c r="B1201" s="34">
        <f>VLOOKUP(E1201,'[1]CM Liga'!$A:$B,2,FALSE)</f>
        <v>152</v>
      </c>
      <c r="C1201" s="35" t="str">
        <f>VLOOKUP(E1201,'[1]CM Liga'!$A:$C,3,FALSE)</f>
        <v>Valpovo</v>
      </c>
      <c r="D1201" s="26" t="s">
        <v>2545</v>
      </c>
      <c r="E1201" s="35" t="s">
        <v>2547</v>
      </c>
      <c r="F1201" s="35" t="str">
        <f>VLOOKUP(E1201,'[1]CM Liga'!$A:$D,4,FALSE)</f>
        <v>Valpovo</v>
      </c>
      <c r="G1201" s="26">
        <v>4</v>
      </c>
      <c r="H1201" s="36" t="s">
        <v>36</v>
      </c>
      <c r="I1201" s="37">
        <v>140</v>
      </c>
      <c r="J1201" s="38">
        <v>13</v>
      </c>
      <c r="K1201" s="39" t="s">
        <v>2546</v>
      </c>
      <c r="L1201" s="40" t="s">
        <v>2540</v>
      </c>
      <c r="M1201" s="26" t="s">
        <v>16</v>
      </c>
      <c r="N1201" s="26"/>
      <c r="O1201" s="35" t="str">
        <f t="shared" si="19"/>
        <v>NE</v>
      </c>
    </row>
    <row r="1202" spans="1:15" ht="15.75">
      <c r="A1202" s="34">
        <v>1201</v>
      </c>
      <c r="B1202" s="34">
        <f>VLOOKUP(E1202,'[1]CM Liga'!$A:$B,2,FALSE)</f>
        <v>196</v>
      </c>
      <c r="C1202" s="35" t="str">
        <f>VLOOKUP(E1202,'[1]CM Liga'!$A:$C,3,FALSE)</f>
        <v>Valpovo</v>
      </c>
      <c r="D1202" s="26" t="s">
        <v>2548</v>
      </c>
      <c r="E1202" s="35" t="s">
        <v>2554</v>
      </c>
      <c r="F1202" s="35" t="str">
        <f>VLOOKUP(E1202,'[1]CM Liga'!$A:$D,4,FALSE)</f>
        <v>Belišće</v>
      </c>
      <c r="G1202" s="26">
        <v>1</v>
      </c>
      <c r="H1202" s="36" t="s">
        <v>36</v>
      </c>
      <c r="I1202" s="37">
        <v>340</v>
      </c>
      <c r="J1202" s="38">
        <v>12.6</v>
      </c>
      <c r="K1202" s="39" t="s">
        <v>2549</v>
      </c>
      <c r="L1202" s="40" t="s">
        <v>2540</v>
      </c>
      <c r="M1202" s="26" t="s">
        <v>16</v>
      </c>
      <c r="N1202" s="26"/>
      <c r="O1202" s="35" t="str">
        <f t="shared" si="19"/>
        <v>NE</v>
      </c>
    </row>
    <row r="1203" spans="1:15" ht="15.75">
      <c r="A1203" s="34">
        <v>1202</v>
      </c>
      <c r="B1203" s="34">
        <f>VLOOKUP(E1203,'[1]CM Liga'!$A:$B,2,FALSE)</f>
        <v>196</v>
      </c>
      <c r="C1203" s="35" t="str">
        <f>VLOOKUP(E1203,'[1]CM Liga'!$A:$C,3,FALSE)</f>
        <v>Valpovo</v>
      </c>
      <c r="D1203" s="26" t="s">
        <v>2550</v>
      </c>
      <c r="E1203" s="35" t="s">
        <v>2554</v>
      </c>
      <c r="F1203" s="35" t="str">
        <f>VLOOKUP(E1203,'[1]CM Liga'!$A:$D,4,FALSE)</f>
        <v>Belišće</v>
      </c>
      <c r="G1203" s="26">
        <v>2</v>
      </c>
      <c r="H1203" s="36" t="s">
        <v>36</v>
      </c>
      <c r="I1203" s="37">
        <v>160</v>
      </c>
      <c r="J1203" s="38">
        <v>12</v>
      </c>
      <c r="K1203" s="39" t="s">
        <v>2551</v>
      </c>
      <c r="L1203" s="40" t="s">
        <v>2540</v>
      </c>
      <c r="M1203" s="26" t="s">
        <v>16</v>
      </c>
      <c r="N1203" s="26"/>
      <c r="O1203" s="35" t="str">
        <f t="shared" si="19"/>
        <v>NE</v>
      </c>
    </row>
    <row r="1204" spans="1:15" ht="15.75">
      <c r="A1204" s="34">
        <v>1203</v>
      </c>
      <c r="B1204" s="34">
        <f>VLOOKUP(E1204,'[1]CM Liga'!$A:$B,2,FALSE)</f>
        <v>196</v>
      </c>
      <c r="C1204" s="35" t="str">
        <f>VLOOKUP(E1204,'[1]CM Liga'!$A:$C,3,FALSE)</f>
        <v>Valpovo</v>
      </c>
      <c r="D1204" s="26" t="s">
        <v>2552</v>
      </c>
      <c r="E1204" s="35" t="s">
        <v>2554</v>
      </c>
      <c r="F1204" s="35" t="str">
        <f>VLOOKUP(E1204,'[1]CM Liga'!$A:$D,4,FALSE)</f>
        <v>Belišće</v>
      </c>
      <c r="G1204" s="26">
        <v>3</v>
      </c>
      <c r="H1204" s="36" t="s">
        <v>36</v>
      </c>
      <c r="I1204" s="37">
        <v>160</v>
      </c>
      <c r="J1204" s="38">
        <v>12</v>
      </c>
      <c r="K1204" s="39" t="s">
        <v>2553</v>
      </c>
      <c r="L1204" s="40" t="s">
        <v>2540</v>
      </c>
      <c r="M1204" s="26" t="s">
        <v>16</v>
      </c>
      <c r="N1204" s="26"/>
      <c r="O1204" s="35" t="str">
        <f t="shared" si="19"/>
        <v>NE</v>
      </c>
    </row>
    <row r="1205" spans="1:15" ht="15.75">
      <c r="A1205" s="34">
        <v>1204</v>
      </c>
      <c r="B1205" s="34">
        <f>VLOOKUP(E1205,'[1]CM Liga'!$A:$B,2,FALSE)</f>
        <v>159</v>
      </c>
      <c r="C1205" s="35" t="str">
        <f>VLOOKUP(E1205,'[1]CM Liga'!$A:$C,3,FALSE)</f>
        <v>Valpovo</v>
      </c>
      <c r="D1205" s="26" t="s">
        <v>2555</v>
      </c>
      <c r="E1205" s="35" t="s">
        <v>2563</v>
      </c>
      <c r="F1205" s="35" t="str">
        <f>VLOOKUP(E1205,'[1]CM Liga'!$A:$D,4,FALSE)</f>
        <v>Valpovo</v>
      </c>
      <c r="G1205" s="26">
        <v>1</v>
      </c>
      <c r="H1205" s="36" t="s">
        <v>36</v>
      </c>
      <c r="I1205" s="37">
        <v>330</v>
      </c>
      <c r="J1205" s="38">
        <v>16.3</v>
      </c>
      <c r="K1205" s="39" t="s">
        <v>2556</v>
      </c>
      <c r="L1205" s="40" t="s">
        <v>2540</v>
      </c>
      <c r="M1205" s="26" t="s">
        <v>16</v>
      </c>
      <c r="N1205" s="26"/>
      <c r="O1205" s="35" t="str">
        <f t="shared" si="19"/>
        <v>NE</v>
      </c>
    </row>
    <row r="1206" spans="1:15" ht="15.75">
      <c r="A1206" s="34">
        <v>1205</v>
      </c>
      <c r="B1206" s="34">
        <f>VLOOKUP(E1206,'[1]CM Liga'!$A:$B,2,FALSE)</f>
        <v>159</v>
      </c>
      <c r="C1206" s="35" t="str">
        <f>VLOOKUP(E1206,'[1]CM Liga'!$A:$C,3,FALSE)</f>
        <v>Valpovo</v>
      </c>
      <c r="D1206" s="26" t="s">
        <v>2557</v>
      </c>
      <c r="E1206" s="35" t="s">
        <v>2563</v>
      </c>
      <c r="F1206" s="35" t="str">
        <f>VLOOKUP(E1206,'[1]CM Liga'!$A:$D,4,FALSE)</f>
        <v>Valpovo</v>
      </c>
      <c r="G1206" s="26">
        <v>2</v>
      </c>
      <c r="H1206" s="36" t="s">
        <v>36</v>
      </c>
      <c r="I1206" s="37">
        <v>340</v>
      </c>
      <c r="J1206" s="38">
        <v>12.3</v>
      </c>
      <c r="K1206" s="39" t="s">
        <v>2558</v>
      </c>
      <c r="L1206" s="40" t="s">
        <v>2540</v>
      </c>
      <c r="M1206" s="26" t="s">
        <v>16</v>
      </c>
      <c r="N1206" s="26"/>
      <c r="O1206" s="35" t="str">
        <f t="shared" si="19"/>
        <v>NE</v>
      </c>
    </row>
    <row r="1207" spans="1:15" ht="15.75">
      <c r="A1207" s="34">
        <v>1206</v>
      </c>
      <c r="B1207" s="34">
        <f>VLOOKUP(E1207,'[1]CM Liga'!$A:$B,2,FALSE)</f>
        <v>159</v>
      </c>
      <c r="C1207" s="35" t="str">
        <f>VLOOKUP(E1207,'[1]CM Liga'!$A:$C,3,FALSE)</f>
        <v>Valpovo</v>
      </c>
      <c r="D1207" s="26" t="s">
        <v>2559</v>
      </c>
      <c r="E1207" s="35" t="s">
        <v>2563</v>
      </c>
      <c r="F1207" s="35" t="str">
        <f>VLOOKUP(E1207,'[1]CM Liga'!$A:$D,4,FALSE)</f>
        <v>Valpovo</v>
      </c>
      <c r="G1207" s="26">
        <v>3</v>
      </c>
      <c r="H1207" s="36" t="s">
        <v>36</v>
      </c>
      <c r="I1207" s="37">
        <v>340</v>
      </c>
      <c r="J1207" s="38">
        <v>12.1</v>
      </c>
      <c r="K1207" s="39" t="s">
        <v>2560</v>
      </c>
      <c r="L1207" s="40" t="s">
        <v>2540</v>
      </c>
      <c r="M1207" s="26" t="s">
        <v>16</v>
      </c>
      <c r="N1207" s="26"/>
      <c r="O1207" s="35" t="str">
        <f t="shared" si="19"/>
        <v>NE</v>
      </c>
    </row>
    <row r="1208" spans="1:15" ht="15.75">
      <c r="A1208" s="34">
        <v>1207</v>
      </c>
      <c r="B1208" s="34">
        <f>VLOOKUP(E1208,'[1]CM Liga'!$A:$B,2,FALSE)</f>
        <v>159</v>
      </c>
      <c r="C1208" s="35" t="str">
        <f>VLOOKUP(E1208,'[1]CM Liga'!$A:$C,3,FALSE)</f>
        <v>Valpovo</v>
      </c>
      <c r="D1208" s="26" t="s">
        <v>2561</v>
      </c>
      <c r="E1208" s="35" t="s">
        <v>2563</v>
      </c>
      <c r="F1208" s="35" t="str">
        <f>VLOOKUP(E1208,'[1]CM Liga'!$A:$D,4,FALSE)</f>
        <v>Valpovo</v>
      </c>
      <c r="G1208" s="26">
        <v>4</v>
      </c>
      <c r="H1208" s="36" t="s">
        <v>36</v>
      </c>
      <c r="I1208" s="37">
        <v>330</v>
      </c>
      <c r="J1208" s="38">
        <v>16.899999999999999</v>
      </c>
      <c r="K1208" s="39" t="s">
        <v>2562</v>
      </c>
      <c r="L1208" s="40" t="s">
        <v>2540</v>
      </c>
      <c r="M1208" s="26" t="s">
        <v>16</v>
      </c>
      <c r="N1208" s="26"/>
      <c r="O1208" s="35" t="str">
        <f t="shared" si="19"/>
        <v>NE</v>
      </c>
    </row>
    <row r="1209" spans="1:15" ht="15.75" customHeight="1">
      <c r="A1209" s="34">
        <v>1208</v>
      </c>
      <c r="B1209" s="34">
        <f>VLOOKUP(E1209,'[1]CM Liga'!$A:$B,2,FALSE)</f>
        <v>265</v>
      </c>
      <c r="C1209" s="35" t="str">
        <f>VLOOKUP(E1209,'[1]CM Liga'!$A:$C,3,FALSE)</f>
        <v>Zagreb 3</v>
      </c>
      <c r="D1209" s="26" t="s">
        <v>2579</v>
      </c>
      <c r="E1209" s="35" t="s">
        <v>2594</v>
      </c>
      <c r="F1209" s="35" t="str">
        <f>VLOOKUP(E1209,'[1]CM Liga'!$A:$D,4,FALSE)</f>
        <v>Zagreb</v>
      </c>
      <c r="G1209" s="26">
        <v>1</v>
      </c>
      <c r="H1209" s="36" t="s">
        <v>36</v>
      </c>
      <c r="I1209" s="37">
        <v>340</v>
      </c>
      <c r="J1209" s="38">
        <v>7</v>
      </c>
      <c r="K1209" s="39" t="s">
        <v>2580</v>
      </c>
      <c r="L1209" s="40" t="s">
        <v>2581</v>
      </c>
      <c r="M1209" s="26" t="s">
        <v>16</v>
      </c>
      <c r="N1209" s="26"/>
      <c r="O1209" s="35" t="str">
        <f t="shared" si="19"/>
        <v>DA</v>
      </c>
    </row>
    <row r="1210" spans="1:15" ht="15.75" customHeight="1">
      <c r="A1210" s="34">
        <v>1209</v>
      </c>
      <c r="B1210" s="34">
        <f>VLOOKUP(E1210,'[1]CM Liga'!$A:$B,2,FALSE)</f>
        <v>265</v>
      </c>
      <c r="C1210" s="35" t="str">
        <f>VLOOKUP(E1210,'[1]CM Liga'!$A:$C,3,FALSE)</f>
        <v>Zagreb 3</v>
      </c>
      <c r="D1210" s="26" t="s">
        <v>2582</v>
      </c>
      <c r="E1210" s="35" t="s">
        <v>2594</v>
      </c>
      <c r="F1210" s="35" t="str">
        <f>VLOOKUP(E1210,'[1]CM Liga'!$A:$D,4,FALSE)</f>
        <v>Zagreb</v>
      </c>
      <c r="G1210" s="26">
        <v>2</v>
      </c>
      <c r="H1210" s="36" t="s">
        <v>36</v>
      </c>
      <c r="I1210" s="37">
        <v>340</v>
      </c>
      <c r="J1210" s="38">
        <v>7</v>
      </c>
      <c r="K1210" s="39" t="s">
        <v>2583</v>
      </c>
      <c r="L1210" s="40" t="s">
        <v>2581</v>
      </c>
      <c r="M1210" s="26" t="s">
        <v>16</v>
      </c>
      <c r="N1210" s="26"/>
      <c r="O1210" s="35" t="str">
        <f t="shared" si="19"/>
        <v>DA</v>
      </c>
    </row>
    <row r="1211" spans="1:15" ht="15.75" customHeight="1">
      <c r="A1211" s="34">
        <v>1210</v>
      </c>
      <c r="B1211" s="34">
        <f>VLOOKUP(E1211,'[1]CM Liga'!$A:$B,2,FALSE)</f>
        <v>265</v>
      </c>
      <c r="C1211" s="35" t="str">
        <f>VLOOKUP(E1211,'[1]CM Liga'!$A:$C,3,FALSE)</f>
        <v>Zagreb 3</v>
      </c>
      <c r="D1211" s="26" t="s">
        <v>2584</v>
      </c>
      <c r="E1211" s="35" t="s">
        <v>2594</v>
      </c>
      <c r="F1211" s="35" t="str">
        <f>VLOOKUP(E1211,'[1]CM Liga'!$A:$D,4,FALSE)</f>
        <v>Zagreb</v>
      </c>
      <c r="G1211" s="26">
        <v>3</v>
      </c>
      <c r="H1211" s="36" t="s">
        <v>36</v>
      </c>
      <c r="I1211" s="37">
        <v>340</v>
      </c>
      <c r="J1211" s="38">
        <v>7</v>
      </c>
      <c r="K1211" s="39" t="s">
        <v>2585</v>
      </c>
      <c r="L1211" s="40" t="s">
        <v>2581</v>
      </c>
      <c r="M1211" s="26" t="s">
        <v>16</v>
      </c>
      <c r="N1211" s="26"/>
      <c r="O1211" s="35" t="str">
        <f t="shared" si="19"/>
        <v>DA</v>
      </c>
    </row>
    <row r="1212" spans="1:15" ht="15.75" customHeight="1">
      <c r="A1212" s="34">
        <v>1211</v>
      </c>
      <c r="B1212" s="34">
        <f>VLOOKUP(E1212,'[1]CM Liga'!$A:$B,2,FALSE)</f>
        <v>265</v>
      </c>
      <c r="C1212" s="35" t="str">
        <f>VLOOKUP(E1212,'[1]CM Liga'!$A:$C,3,FALSE)</f>
        <v>Zagreb 3</v>
      </c>
      <c r="D1212" s="26" t="s">
        <v>2586</v>
      </c>
      <c r="E1212" s="35" t="s">
        <v>2594</v>
      </c>
      <c r="F1212" s="35" t="str">
        <f>VLOOKUP(E1212,'[1]CM Liga'!$A:$D,4,FALSE)</f>
        <v>Zagreb</v>
      </c>
      <c r="G1212" s="26">
        <v>4</v>
      </c>
      <c r="H1212" s="36" t="s">
        <v>36</v>
      </c>
      <c r="I1212" s="37">
        <v>340</v>
      </c>
      <c r="J1212" s="38">
        <v>7</v>
      </c>
      <c r="K1212" s="39" t="s">
        <v>2587</v>
      </c>
      <c r="L1212" s="40" t="s">
        <v>2581</v>
      </c>
      <c r="M1212" s="26" t="s">
        <v>16</v>
      </c>
      <c r="N1212" s="26"/>
      <c r="O1212" s="35" t="str">
        <f t="shared" si="19"/>
        <v>DA</v>
      </c>
    </row>
    <row r="1213" spans="1:15" ht="15.75" customHeight="1">
      <c r="A1213" s="34">
        <v>1212</v>
      </c>
      <c r="B1213" s="34">
        <f>VLOOKUP(E1213,'[1]CM Liga'!$A:$B,2,FALSE)</f>
        <v>265</v>
      </c>
      <c r="C1213" s="35" t="str">
        <f>VLOOKUP(E1213,'[1]CM Liga'!$A:$C,3,FALSE)</f>
        <v>Zagreb 3</v>
      </c>
      <c r="D1213" s="26" t="s">
        <v>2588</v>
      </c>
      <c r="E1213" s="35" t="s">
        <v>2594</v>
      </c>
      <c r="F1213" s="35" t="str">
        <f>VLOOKUP(E1213,'[1]CM Liga'!$A:$D,4,FALSE)</f>
        <v>Zagreb</v>
      </c>
      <c r="G1213" s="26">
        <v>5</v>
      </c>
      <c r="H1213" s="36" t="s">
        <v>36</v>
      </c>
      <c r="I1213" s="37">
        <v>340</v>
      </c>
      <c r="J1213" s="38">
        <v>7</v>
      </c>
      <c r="K1213" s="39" t="s">
        <v>2589</v>
      </c>
      <c r="L1213" s="40" t="s">
        <v>2581</v>
      </c>
      <c r="M1213" s="26" t="s">
        <v>16</v>
      </c>
      <c r="N1213" s="26"/>
      <c r="O1213" s="35" t="str">
        <f t="shared" si="19"/>
        <v>DA</v>
      </c>
    </row>
    <row r="1214" spans="1:15" ht="15.75" customHeight="1">
      <c r="A1214" s="34">
        <v>1213</v>
      </c>
      <c r="B1214" s="34">
        <f>VLOOKUP(E1214,'[1]CM Liga'!$A:$B,2,FALSE)</f>
        <v>265</v>
      </c>
      <c r="C1214" s="35" t="str">
        <f>VLOOKUP(E1214,'[1]CM Liga'!$A:$C,3,FALSE)</f>
        <v>Zagreb 3</v>
      </c>
      <c r="D1214" s="26" t="s">
        <v>2590</v>
      </c>
      <c r="E1214" s="35" t="s">
        <v>2594</v>
      </c>
      <c r="F1214" s="35" t="str">
        <f>VLOOKUP(E1214,'[1]CM Liga'!$A:$D,4,FALSE)</f>
        <v>Zagreb</v>
      </c>
      <c r="G1214" s="26">
        <v>6</v>
      </c>
      <c r="H1214" s="36" t="s">
        <v>36</v>
      </c>
      <c r="I1214" s="37">
        <v>340</v>
      </c>
      <c r="J1214" s="38">
        <v>10</v>
      </c>
      <c r="K1214" s="39" t="s">
        <v>2591</v>
      </c>
      <c r="L1214" s="40" t="s">
        <v>2581</v>
      </c>
      <c r="M1214" s="26" t="s">
        <v>16</v>
      </c>
      <c r="N1214" s="26"/>
      <c r="O1214" s="35" t="str">
        <f t="shared" si="19"/>
        <v>DA</v>
      </c>
    </row>
    <row r="1215" spans="1:15" ht="15.75" customHeight="1">
      <c r="A1215" s="34">
        <v>1214</v>
      </c>
      <c r="B1215" s="34">
        <f>VLOOKUP(E1215,'[1]CM Liga'!$A:$B,2,FALSE)</f>
        <v>265</v>
      </c>
      <c r="C1215" s="35" t="str">
        <f>VLOOKUP(E1215,'[1]CM Liga'!$A:$C,3,FALSE)</f>
        <v>Zagreb 3</v>
      </c>
      <c r="D1215" s="26" t="s">
        <v>2592</v>
      </c>
      <c r="E1215" s="35" t="s">
        <v>2594</v>
      </c>
      <c r="F1215" s="35" t="str">
        <f>VLOOKUP(E1215,'[1]CM Liga'!$A:$D,4,FALSE)</f>
        <v>Zagreb</v>
      </c>
      <c r="G1215" s="26">
        <v>7</v>
      </c>
      <c r="H1215" s="36" t="s">
        <v>36</v>
      </c>
      <c r="I1215" s="37">
        <v>340</v>
      </c>
      <c r="J1215" s="38">
        <v>11</v>
      </c>
      <c r="K1215" s="39" t="s">
        <v>2593</v>
      </c>
      <c r="L1215" s="40" t="s">
        <v>2581</v>
      </c>
      <c r="M1215" s="26" t="s">
        <v>16</v>
      </c>
      <c r="N1215" s="26"/>
      <c r="O1215" s="35" t="str">
        <f t="shared" ref="O1215:O1245" si="20">IF(B1215&gt;218,"DA","NE")</f>
        <v>DA</v>
      </c>
    </row>
    <row r="1216" spans="1:15" ht="15.75" customHeight="1">
      <c r="A1216" s="34">
        <v>1215</v>
      </c>
      <c r="B1216" s="34">
        <f>VLOOKUP(E1216,'[1]CM Liga'!$A:$B,2,FALSE)</f>
        <v>6</v>
      </c>
      <c r="C1216" s="35" t="str">
        <f>VLOOKUP(E1216,'[1]CM Liga'!$A:$C,3,FALSE)</f>
        <v>Đakovo</v>
      </c>
      <c r="D1216" s="26" t="s">
        <v>2803</v>
      </c>
      <c r="E1216" s="35" t="s">
        <v>2598</v>
      </c>
      <c r="F1216" s="35" t="str">
        <f>VLOOKUP(E1216,'[1]CM Liga'!$A:$D,4,FALSE)</f>
        <v>Vrpolje</v>
      </c>
      <c r="G1216" s="26">
        <v>1</v>
      </c>
      <c r="H1216" s="36" t="s">
        <v>13</v>
      </c>
      <c r="I1216" s="37">
        <v>190</v>
      </c>
      <c r="J1216" s="38">
        <v>8</v>
      </c>
      <c r="K1216" s="39" t="s">
        <v>2595</v>
      </c>
      <c r="L1216" s="40" t="s">
        <v>2596</v>
      </c>
      <c r="M1216" s="26" t="s">
        <v>16</v>
      </c>
      <c r="N1216" s="26"/>
      <c r="O1216" s="35" t="str">
        <f t="shared" si="20"/>
        <v>NE</v>
      </c>
    </row>
    <row r="1217" spans="1:15" ht="15.75" customHeight="1">
      <c r="A1217" s="34">
        <v>1216</v>
      </c>
      <c r="B1217" s="34">
        <f>VLOOKUP(E1217,'[1]CM Liga'!$A:$B,2,FALSE)</f>
        <v>6</v>
      </c>
      <c r="C1217" s="35" t="str">
        <f>VLOOKUP(E1217,'[1]CM Liga'!$A:$C,3,FALSE)</f>
        <v>Đakovo</v>
      </c>
      <c r="D1217" s="26" t="s">
        <v>2804</v>
      </c>
      <c r="E1217" s="35" t="s">
        <v>2598</v>
      </c>
      <c r="F1217" s="35" t="str">
        <f>VLOOKUP(E1217,'[1]CM Liga'!$A:$D,4,FALSE)</f>
        <v>Vrpolje</v>
      </c>
      <c r="G1217" s="26">
        <v>2</v>
      </c>
      <c r="H1217" s="36" t="s">
        <v>13</v>
      </c>
      <c r="I1217" s="37">
        <v>190</v>
      </c>
      <c r="J1217" s="38">
        <v>7</v>
      </c>
      <c r="K1217" s="39" t="s">
        <v>2595</v>
      </c>
      <c r="L1217" s="40" t="s">
        <v>2596</v>
      </c>
      <c r="M1217" s="26" t="s">
        <v>16</v>
      </c>
      <c r="N1217" s="26"/>
      <c r="O1217" s="35" t="str">
        <f t="shared" si="20"/>
        <v>NE</v>
      </c>
    </row>
    <row r="1218" spans="1:15" ht="15.75" customHeight="1">
      <c r="A1218" s="34">
        <v>1217</v>
      </c>
      <c r="B1218" s="34">
        <f>VLOOKUP(E1218,'[1]CM Liga'!$A:$B,2,FALSE)</f>
        <v>6</v>
      </c>
      <c r="C1218" s="35" t="str">
        <f>VLOOKUP(E1218,'[1]CM Liga'!$A:$C,3,FALSE)</f>
        <v>Đakovo</v>
      </c>
      <c r="D1218" s="26" t="s">
        <v>2805</v>
      </c>
      <c r="E1218" s="35" t="s">
        <v>2598</v>
      </c>
      <c r="F1218" s="35" t="str">
        <f>VLOOKUP(E1218,'[1]CM Liga'!$A:$D,4,FALSE)</f>
        <v>Vrpolje</v>
      </c>
      <c r="G1218" s="26">
        <v>3</v>
      </c>
      <c r="H1218" s="36" t="s">
        <v>13</v>
      </c>
      <c r="I1218" s="37">
        <v>190</v>
      </c>
      <c r="J1218" s="38">
        <v>6</v>
      </c>
      <c r="K1218" s="39" t="s">
        <v>2595</v>
      </c>
      <c r="L1218" s="40" t="s">
        <v>2596</v>
      </c>
      <c r="M1218" s="26" t="s">
        <v>16</v>
      </c>
      <c r="N1218" s="26"/>
      <c r="O1218" s="35" t="str">
        <f t="shared" si="20"/>
        <v>NE</v>
      </c>
    </row>
    <row r="1219" spans="1:15" ht="15.75" customHeight="1">
      <c r="A1219" s="34">
        <v>1218</v>
      </c>
      <c r="B1219" s="34">
        <f>VLOOKUP(E1219,'[1]CM Liga'!$A:$B,2,FALSE)</f>
        <v>6</v>
      </c>
      <c r="C1219" s="35" t="str">
        <f>VLOOKUP(E1219,'[1]CM Liga'!$A:$C,3,FALSE)</f>
        <v>Đakovo</v>
      </c>
      <c r="D1219" s="26" t="s">
        <v>2806</v>
      </c>
      <c r="E1219" s="35" t="s">
        <v>2598</v>
      </c>
      <c r="F1219" s="35" t="str">
        <f>VLOOKUP(E1219,'[1]CM Liga'!$A:$D,4,FALSE)</f>
        <v>Vrpolje</v>
      </c>
      <c r="G1219" s="26">
        <v>4</v>
      </c>
      <c r="H1219" s="36" t="s">
        <v>13</v>
      </c>
      <c r="I1219" s="37">
        <v>190</v>
      </c>
      <c r="J1219" s="38">
        <v>7</v>
      </c>
      <c r="K1219" s="39" t="s">
        <v>2597</v>
      </c>
      <c r="L1219" s="40" t="s">
        <v>2596</v>
      </c>
      <c r="M1219" s="26" t="s">
        <v>16</v>
      </c>
      <c r="N1219" s="26"/>
      <c r="O1219" s="35" t="str">
        <f t="shared" si="20"/>
        <v>NE</v>
      </c>
    </row>
    <row r="1220" spans="1:15" ht="15.75" customHeight="1">
      <c r="A1220" s="34">
        <v>1219</v>
      </c>
      <c r="B1220" s="34">
        <f>VLOOKUP(E1220,'[1]CM Liga'!$A:$B,2,FALSE)</f>
        <v>354</v>
      </c>
      <c r="C1220" s="35" t="str">
        <f>VLOOKUP(E1220,'[1]CM Liga'!$A:$C,3,FALSE)</f>
        <v>Sisak</v>
      </c>
      <c r="D1220" s="26" t="s">
        <v>2599</v>
      </c>
      <c r="E1220" s="35" t="s">
        <v>2608</v>
      </c>
      <c r="F1220" s="35" t="str">
        <f>VLOOKUP(E1220,'[1]CM Liga'!$A:$D,4,FALSE)</f>
        <v xml:space="preserve">Petrinja </v>
      </c>
      <c r="G1220" s="26">
        <v>1</v>
      </c>
      <c r="H1220" s="36" t="s">
        <v>13</v>
      </c>
      <c r="I1220" s="37">
        <v>170</v>
      </c>
      <c r="J1220" s="38">
        <v>2</v>
      </c>
      <c r="K1220" s="39" t="s">
        <v>2600</v>
      </c>
      <c r="L1220" s="40" t="s">
        <v>2601</v>
      </c>
      <c r="M1220" s="26" t="s">
        <v>16</v>
      </c>
      <c r="N1220" s="26"/>
      <c r="O1220" s="35" t="str">
        <f t="shared" si="20"/>
        <v>DA</v>
      </c>
    </row>
    <row r="1221" spans="1:15" ht="15.75" customHeight="1">
      <c r="A1221" s="34">
        <v>1220</v>
      </c>
      <c r="B1221" s="34">
        <f>VLOOKUP(E1221,'[1]CM Liga'!$A:$B,2,FALSE)</f>
        <v>354</v>
      </c>
      <c r="C1221" s="35" t="str">
        <f>VLOOKUP(E1221,'[1]CM Liga'!$A:$C,3,FALSE)</f>
        <v>Sisak</v>
      </c>
      <c r="D1221" s="26" t="s">
        <v>2602</v>
      </c>
      <c r="E1221" s="35" t="s">
        <v>2608</v>
      </c>
      <c r="F1221" s="35" t="str">
        <f>VLOOKUP(E1221,'[1]CM Liga'!$A:$D,4,FALSE)</f>
        <v xml:space="preserve">Petrinja </v>
      </c>
      <c r="G1221" s="26">
        <v>2</v>
      </c>
      <c r="H1221" s="36" t="s">
        <v>13</v>
      </c>
      <c r="I1221" s="37">
        <v>190</v>
      </c>
      <c r="J1221" s="38">
        <v>3</v>
      </c>
      <c r="K1221" s="39" t="s">
        <v>2603</v>
      </c>
      <c r="L1221" s="40" t="s">
        <v>2601</v>
      </c>
      <c r="M1221" s="26" t="s">
        <v>16</v>
      </c>
      <c r="N1221" s="26"/>
      <c r="O1221" s="35" t="str">
        <f t="shared" si="20"/>
        <v>DA</v>
      </c>
    </row>
    <row r="1222" spans="1:15" ht="15.75" customHeight="1">
      <c r="A1222" s="34">
        <v>1221</v>
      </c>
      <c r="B1222" s="34">
        <f>VLOOKUP(E1222,'[1]CM Liga'!$A:$B,2,FALSE)</f>
        <v>354</v>
      </c>
      <c r="C1222" s="35" t="str">
        <f>VLOOKUP(E1222,'[1]CM Liga'!$A:$C,3,FALSE)</f>
        <v>Sisak</v>
      </c>
      <c r="D1222" s="26" t="s">
        <v>2604</v>
      </c>
      <c r="E1222" s="35" t="s">
        <v>2608</v>
      </c>
      <c r="F1222" s="35" t="str">
        <f>VLOOKUP(E1222,'[1]CM Liga'!$A:$D,4,FALSE)</f>
        <v xml:space="preserve">Petrinja </v>
      </c>
      <c r="G1222" s="26">
        <v>3</v>
      </c>
      <c r="H1222" s="36" t="s">
        <v>13</v>
      </c>
      <c r="I1222" s="37">
        <v>100</v>
      </c>
      <c r="J1222" s="38">
        <v>2</v>
      </c>
      <c r="K1222" s="39" t="s">
        <v>2605</v>
      </c>
      <c r="L1222" s="40" t="s">
        <v>2601</v>
      </c>
      <c r="M1222" s="26" t="s">
        <v>16</v>
      </c>
      <c r="N1222" s="26"/>
      <c r="O1222" s="35" t="str">
        <f t="shared" si="20"/>
        <v>DA</v>
      </c>
    </row>
    <row r="1223" spans="1:15" ht="15.75" customHeight="1">
      <c r="A1223" s="34">
        <v>1222</v>
      </c>
      <c r="B1223" s="34">
        <f>VLOOKUP(E1223,'[1]CM Liga'!$A:$B,2,FALSE)</f>
        <v>354</v>
      </c>
      <c r="C1223" s="35" t="str">
        <f>VLOOKUP(E1223,'[1]CM Liga'!$A:$C,3,FALSE)</f>
        <v>Sisak</v>
      </c>
      <c r="D1223" s="26" t="s">
        <v>2606</v>
      </c>
      <c r="E1223" s="35" t="s">
        <v>2608</v>
      </c>
      <c r="F1223" s="35" t="str">
        <f>VLOOKUP(E1223,'[1]CM Liga'!$A:$D,4,FALSE)</f>
        <v xml:space="preserve">Petrinja </v>
      </c>
      <c r="G1223" s="26">
        <v>4</v>
      </c>
      <c r="H1223" s="36" t="s">
        <v>36</v>
      </c>
      <c r="I1223" s="37">
        <v>210</v>
      </c>
      <c r="J1223" s="38">
        <v>4</v>
      </c>
      <c r="K1223" s="39" t="s">
        <v>2607</v>
      </c>
      <c r="L1223" s="40" t="s">
        <v>2601</v>
      </c>
      <c r="M1223" s="26" t="s">
        <v>16</v>
      </c>
      <c r="N1223" s="26"/>
      <c r="O1223" s="35" t="str">
        <f t="shared" si="20"/>
        <v>DA</v>
      </c>
    </row>
    <row r="1224" spans="1:15" ht="15.75" customHeight="1">
      <c r="A1224" s="34">
        <v>1223</v>
      </c>
      <c r="B1224" s="34">
        <f>VLOOKUP(E1224,'[1]CM Liga'!$A:$B,2,FALSE)</f>
        <v>344</v>
      </c>
      <c r="C1224" s="35" t="str">
        <f>VLOOKUP(E1224,'[1]CM Liga'!$A:$C,3,FALSE)</f>
        <v>Šibenik</v>
      </c>
      <c r="D1224" s="26" t="s">
        <v>2609</v>
      </c>
      <c r="E1224" s="35" t="s">
        <v>2630</v>
      </c>
      <c r="F1224" s="35" t="str">
        <f>VLOOKUP(E1224,'[1]CM Liga'!$A:$D,4,FALSE)</f>
        <v>Šibenik</v>
      </c>
      <c r="G1224" s="26">
        <v>1</v>
      </c>
      <c r="H1224" s="36" t="s">
        <v>36</v>
      </c>
      <c r="I1224" s="37">
        <v>340</v>
      </c>
      <c r="J1224" s="38">
        <v>5</v>
      </c>
      <c r="K1224" s="39" t="s">
        <v>2610</v>
      </c>
      <c r="L1224" s="40" t="s">
        <v>2611</v>
      </c>
      <c r="M1224" s="26" t="s">
        <v>16</v>
      </c>
      <c r="N1224" s="26"/>
      <c r="O1224" s="35" t="str">
        <f t="shared" si="20"/>
        <v>DA</v>
      </c>
    </row>
    <row r="1225" spans="1:15" ht="15.75" customHeight="1">
      <c r="A1225" s="34">
        <v>1224</v>
      </c>
      <c r="B1225" s="34">
        <f>VLOOKUP(E1225,'[1]CM Liga'!$A:$B,2,FALSE)</f>
        <v>344</v>
      </c>
      <c r="C1225" s="35" t="str">
        <f>VLOOKUP(E1225,'[1]CM Liga'!$A:$C,3,FALSE)</f>
        <v>Šibenik</v>
      </c>
      <c r="D1225" s="26" t="s">
        <v>2612</v>
      </c>
      <c r="E1225" s="35" t="s">
        <v>2630</v>
      </c>
      <c r="F1225" s="35" t="str">
        <f>VLOOKUP(E1225,'[1]CM Liga'!$A:$D,4,FALSE)</f>
        <v>Šibenik</v>
      </c>
      <c r="G1225" s="26">
        <v>2</v>
      </c>
      <c r="H1225" s="36" t="s">
        <v>36</v>
      </c>
      <c r="I1225" s="37">
        <v>340</v>
      </c>
      <c r="J1225" s="38">
        <v>5.4</v>
      </c>
      <c r="K1225" s="39" t="s">
        <v>2613</v>
      </c>
      <c r="L1225" s="40" t="s">
        <v>2611</v>
      </c>
      <c r="M1225" s="26" t="s">
        <v>16</v>
      </c>
      <c r="N1225" s="26"/>
      <c r="O1225" s="35" t="str">
        <f t="shared" si="20"/>
        <v>DA</v>
      </c>
    </row>
    <row r="1226" spans="1:15" ht="15.75" customHeight="1">
      <c r="A1226" s="34">
        <v>1225</v>
      </c>
      <c r="B1226" s="34">
        <f>VLOOKUP(E1226,'[1]CM Liga'!$A:$B,2,FALSE)</f>
        <v>344</v>
      </c>
      <c r="C1226" s="35" t="str">
        <f>VLOOKUP(E1226,'[1]CM Liga'!$A:$C,3,FALSE)</f>
        <v>Šibenik</v>
      </c>
      <c r="D1226" s="26" t="s">
        <v>2614</v>
      </c>
      <c r="E1226" s="35" t="s">
        <v>2630</v>
      </c>
      <c r="F1226" s="35" t="str">
        <f>VLOOKUP(E1226,'[1]CM Liga'!$A:$D,4,FALSE)</f>
        <v>Šibenik</v>
      </c>
      <c r="G1226" s="26">
        <v>3</v>
      </c>
      <c r="H1226" s="36" t="s">
        <v>36</v>
      </c>
      <c r="I1226" s="37">
        <v>340</v>
      </c>
      <c r="J1226" s="38">
        <v>4.8</v>
      </c>
      <c r="K1226" s="39" t="s">
        <v>2615</v>
      </c>
      <c r="L1226" s="40" t="s">
        <v>2611</v>
      </c>
      <c r="M1226" s="26" t="s">
        <v>16</v>
      </c>
      <c r="N1226" s="26"/>
      <c r="O1226" s="35" t="str">
        <f t="shared" si="20"/>
        <v>DA</v>
      </c>
    </row>
    <row r="1227" spans="1:15" ht="15.75" customHeight="1">
      <c r="A1227" s="34">
        <v>1226</v>
      </c>
      <c r="B1227" s="34">
        <f>VLOOKUP(E1227,'[1]CM Liga'!$A:$B,2,FALSE)</f>
        <v>344</v>
      </c>
      <c r="C1227" s="35" t="str">
        <f>VLOOKUP(E1227,'[1]CM Liga'!$A:$C,3,FALSE)</f>
        <v>Šibenik</v>
      </c>
      <c r="D1227" s="26" t="s">
        <v>2616</v>
      </c>
      <c r="E1227" s="35" t="s">
        <v>2630</v>
      </c>
      <c r="F1227" s="35" t="str">
        <f>VLOOKUP(E1227,'[1]CM Liga'!$A:$D,4,FALSE)</f>
        <v>Šibenik</v>
      </c>
      <c r="G1227" s="26">
        <v>4</v>
      </c>
      <c r="H1227" s="36" t="s">
        <v>36</v>
      </c>
      <c r="I1227" s="37">
        <v>340</v>
      </c>
      <c r="J1227" s="38">
        <v>5</v>
      </c>
      <c r="K1227" s="39" t="s">
        <v>2617</v>
      </c>
      <c r="L1227" s="40" t="s">
        <v>2611</v>
      </c>
      <c r="M1227" s="26" t="s">
        <v>16</v>
      </c>
      <c r="N1227" s="26"/>
      <c r="O1227" s="35" t="str">
        <f t="shared" si="20"/>
        <v>DA</v>
      </c>
    </row>
    <row r="1228" spans="1:15" ht="15.75" customHeight="1">
      <c r="A1228" s="34">
        <v>1227</v>
      </c>
      <c r="B1228" s="34">
        <f>VLOOKUP(E1228,'[1]CM Liga'!$A:$B,2,FALSE)</f>
        <v>344</v>
      </c>
      <c r="C1228" s="35" t="str">
        <f>VLOOKUP(E1228,'[1]CM Liga'!$A:$C,3,FALSE)</f>
        <v>Šibenik</v>
      </c>
      <c r="D1228" s="26" t="s">
        <v>2618</v>
      </c>
      <c r="E1228" s="35" t="s">
        <v>2630</v>
      </c>
      <c r="F1228" s="35" t="str">
        <f>VLOOKUP(E1228,'[1]CM Liga'!$A:$D,4,FALSE)</f>
        <v>Šibenik</v>
      </c>
      <c r="G1228" s="26">
        <v>5</v>
      </c>
      <c r="H1228" s="36" t="s">
        <v>36</v>
      </c>
      <c r="I1228" s="37">
        <v>340</v>
      </c>
      <c r="J1228" s="38">
        <v>5.3</v>
      </c>
      <c r="K1228" s="39" t="s">
        <v>2619</v>
      </c>
      <c r="L1228" s="40" t="s">
        <v>2611</v>
      </c>
      <c r="M1228" s="26" t="s">
        <v>16</v>
      </c>
      <c r="N1228" s="26"/>
      <c r="O1228" s="35" t="str">
        <f t="shared" si="20"/>
        <v>DA</v>
      </c>
    </row>
    <row r="1229" spans="1:15" ht="15.75" customHeight="1">
      <c r="A1229" s="34">
        <v>1228</v>
      </c>
      <c r="B1229" s="34">
        <f>VLOOKUP(E1229,'[1]CM Liga'!$A:$B,2,FALSE)</f>
        <v>344</v>
      </c>
      <c r="C1229" s="35" t="str">
        <f>VLOOKUP(E1229,'[1]CM Liga'!$A:$C,3,FALSE)</f>
        <v>Šibenik</v>
      </c>
      <c r="D1229" s="26" t="s">
        <v>2620</v>
      </c>
      <c r="E1229" s="35" t="s">
        <v>2630</v>
      </c>
      <c r="F1229" s="35" t="str">
        <f>VLOOKUP(E1229,'[1]CM Liga'!$A:$D,4,FALSE)</f>
        <v>Šibenik</v>
      </c>
      <c r="G1229" s="26">
        <v>6</v>
      </c>
      <c r="H1229" s="36" t="s">
        <v>36</v>
      </c>
      <c r="I1229" s="37">
        <v>340</v>
      </c>
      <c r="J1229" s="38">
        <v>4.9000000000000004</v>
      </c>
      <c r="K1229" s="39" t="s">
        <v>2621</v>
      </c>
      <c r="L1229" s="40" t="s">
        <v>2611</v>
      </c>
      <c r="M1229" s="26" t="s">
        <v>16</v>
      </c>
      <c r="N1229" s="26"/>
      <c r="O1229" s="35" t="str">
        <f t="shared" si="20"/>
        <v>DA</v>
      </c>
    </row>
    <row r="1230" spans="1:15" ht="15.75" customHeight="1">
      <c r="A1230" s="34">
        <v>1229</v>
      </c>
      <c r="B1230" s="34">
        <f>VLOOKUP(E1230,'[1]CM Liga'!$A:$B,2,FALSE)</f>
        <v>344</v>
      </c>
      <c r="C1230" s="35" t="str">
        <f>VLOOKUP(E1230,'[1]CM Liga'!$A:$C,3,FALSE)</f>
        <v>Šibenik</v>
      </c>
      <c r="D1230" s="26" t="s">
        <v>2622</v>
      </c>
      <c r="E1230" s="35" t="s">
        <v>2630</v>
      </c>
      <c r="F1230" s="35" t="str">
        <f>VLOOKUP(E1230,'[1]CM Liga'!$A:$D,4,FALSE)</f>
        <v>Šibenik</v>
      </c>
      <c r="G1230" s="26">
        <v>7</v>
      </c>
      <c r="H1230" s="36" t="s">
        <v>36</v>
      </c>
      <c r="I1230" s="37">
        <v>340</v>
      </c>
      <c r="J1230" s="38">
        <v>5.2</v>
      </c>
      <c r="K1230" s="39" t="s">
        <v>2623</v>
      </c>
      <c r="L1230" s="40" t="s">
        <v>2611</v>
      </c>
      <c r="M1230" s="26" t="s">
        <v>16</v>
      </c>
      <c r="N1230" s="26"/>
      <c r="O1230" s="35" t="str">
        <f t="shared" si="20"/>
        <v>DA</v>
      </c>
    </row>
    <row r="1231" spans="1:15" ht="15.75" customHeight="1">
      <c r="A1231" s="34">
        <v>1230</v>
      </c>
      <c r="B1231" s="34">
        <f>VLOOKUP(E1231,'[1]CM Liga'!$A:$B,2,FALSE)</f>
        <v>344</v>
      </c>
      <c r="C1231" s="35" t="str">
        <f>VLOOKUP(E1231,'[1]CM Liga'!$A:$C,3,FALSE)</f>
        <v>Šibenik</v>
      </c>
      <c r="D1231" s="26" t="s">
        <v>2624</v>
      </c>
      <c r="E1231" s="35" t="s">
        <v>2630</v>
      </c>
      <c r="F1231" s="35" t="str">
        <f>VLOOKUP(E1231,'[1]CM Liga'!$A:$D,4,FALSE)</f>
        <v>Šibenik</v>
      </c>
      <c r="G1231" s="26">
        <v>8</v>
      </c>
      <c r="H1231" s="36" t="s">
        <v>36</v>
      </c>
      <c r="I1231" s="37">
        <v>340</v>
      </c>
      <c r="J1231" s="38">
        <v>4.5</v>
      </c>
      <c r="K1231" s="39" t="s">
        <v>2625</v>
      </c>
      <c r="L1231" s="40" t="s">
        <v>2611</v>
      </c>
      <c r="M1231" s="26" t="s">
        <v>16</v>
      </c>
      <c r="N1231" s="26"/>
      <c r="O1231" s="35" t="str">
        <f t="shared" si="20"/>
        <v>DA</v>
      </c>
    </row>
    <row r="1232" spans="1:15" ht="15.75" customHeight="1">
      <c r="A1232" s="34">
        <v>1231</v>
      </c>
      <c r="B1232" s="34">
        <f>VLOOKUP(E1232,'[1]CM Liga'!$A:$B,2,FALSE)</f>
        <v>344</v>
      </c>
      <c r="C1232" s="35" t="str">
        <f>VLOOKUP(E1232,'[1]CM Liga'!$A:$C,3,FALSE)</f>
        <v>Šibenik</v>
      </c>
      <c r="D1232" s="26" t="s">
        <v>2626</v>
      </c>
      <c r="E1232" s="35" t="s">
        <v>2630</v>
      </c>
      <c r="F1232" s="35" t="str">
        <f>VLOOKUP(E1232,'[1]CM Liga'!$A:$D,4,FALSE)</f>
        <v>Šibenik</v>
      </c>
      <c r="G1232" s="26">
        <v>9</v>
      </c>
      <c r="H1232" s="36" t="s">
        <v>36</v>
      </c>
      <c r="I1232" s="37">
        <v>340</v>
      </c>
      <c r="J1232" s="38">
        <v>4.5999999999999996</v>
      </c>
      <c r="K1232" s="39" t="s">
        <v>2627</v>
      </c>
      <c r="L1232" s="40" t="s">
        <v>2611</v>
      </c>
      <c r="M1232" s="26" t="s">
        <v>16</v>
      </c>
      <c r="N1232" s="26"/>
      <c r="O1232" s="35" t="str">
        <f t="shared" si="20"/>
        <v>DA</v>
      </c>
    </row>
    <row r="1233" spans="1:15" ht="15.75" customHeight="1">
      <c r="A1233" s="34">
        <v>1232</v>
      </c>
      <c r="B1233" s="34">
        <f>VLOOKUP(E1233,'[1]CM Liga'!$A:$B,2,FALSE)</f>
        <v>344</v>
      </c>
      <c r="C1233" s="35" t="str">
        <f>VLOOKUP(E1233,'[1]CM Liga'!$A:$C,3,FALSE)</f>
        <v>Šibenik</v>
      </c>
      <c r="D1233" s="26" t="s">
        <v>2628</v>
      </c>
      <c r="E1233" s="35" t="s">
        <v>2630</v>
      </c>
      <c r="F1233" s="35" t="str">
        <f>VLOOKUP(E1233,'[1]CM Liga'!$A:$D,4,FALSE)</f>
        <v>Šibenik</v>
      </c>
      <c r="G1233" s="26">
        <v>10</v>
      </c>
      <c r="H1233" s="36" t="s">
        <v>36</v>
      </c>
      <c r="I1233" s="37">
        <v>340</v>
      </c>
      <c r="J1233" s="38">
        <v>4.9000000000000004</v>
      </c>
      <c r="K1233" s="39" t="s">
        <v>2629</v>
      </c>
      <c r="L1233" s="40" t="s">
        <v>2611</v>
      </c>
      <c r="M1233" s="26" t="s">
        <v>16</v>
      </c>
      <c r="N1233" s="26"/>
      <c r="O1233" s="35" t="str">
        <f t="shared" si="20"/>
        <v>DA</v>
      </c>
    </row>
    <row r="1234" spans="1:15" ht="15.75" customHeight="1">
      <c r="A1234" s="34">
        <v>1233</v>
      </c>
      <c r="B1234" s="34">
        <f>VLOOKUP(E1234,'[1]CM Liga'!$A:$B,2,FALSE)</f>
        <v>237</v>
      </c>
      <c r="C1234" s="35" t="str">
        <f>VLOOKUP(E1234,'[1]CM Liga'!$A:$C,3,FALSE)</f>
        <v>Đakovo</v>
      </c>
      <c r="D1234" s="26" t="s">
        <v>2631</v>
      </c>
      <c r="E1234" s="35" t="s">
        <v>2640</v>
      </c>
      <c r="F1234" s="35" t="str">
        <f>VLOOKUP(E1234,'[1]CM Liga'!$A:$D,4,FALSE)</f>
        <v>Babina Greda</v>
      </c>
      <c r="G1234" s="26">
        <v>1</v>
      </c>
      <c r="H1234" s="36" t="s">
        <v>36</v>
      </c>
      <c r="I1234" s="37">
        <v>330</v>
      </c>
      <c r="J1234" s="38">
        <v>12</v>
      </c>
      <c r="K1234" s="39" t="s">
        <v>2632</v>
      </c>
      <c r="L1234" s="40" t="s">
        <v>2633</v>
      </c>
      <c r="M1234" s="26" t="s">
        <v>16</v>
      </c>
      <c r="N1234" s="26"/>
      <c r="O1234" s="35" t="str">
        <f t="shared" si="20"/>
        <v>DA</v>
      </c>
    </row>
    <row r="1235" spans="1:15" ht="15.75" customHeight="1">
      <c r="A1235" s="34">
        <v>1234</v>
      </c>
      <c r="B1235" s="34">
        <f>VLOOKUP(E1235,'[1]CM Liga'!$A:$B,2,FALSE)</f>
        <v>237</v>
      </c>
      <c r="C1235" s="35" t="str">
        <f>VLOOKUP(E1235,'[1]CM Liga'!$A:$C,3,FALSE)</f>
        <v>Đakovo</v>
      </c>
      <c r="D1235" s="26" t="s">
        <v>2634</v>
      </c>
      <c r="E1235" s="35" t="s">
        <v>2640</v>
      </c>
      <c r="F1235" s="35" t="str">
        <f>VLOOKUP(E1235,'[1]CM Liga'!$A:$D,4,FALSE)</f>
        <v>Babina Greda</v>
      </c>
      <c r="G1235" s="26">
        <v>2</v>
      </c>
      <c r="H1235" s="36" t="s">
        <v>36</v>
      </c>
      <c r="I1235" s="37">
        <v>70</v>
      </c>
      <c r="J1235" s="38">
        <v>3</v>
      </c>
      <c r="K1235" s="39" t="s">
        <v>2635</v>
      </c>
      <c r="L1235" s="40" t="s">
        <v>2633</v>
      </c>
      <c r="M1235" s="26" t="s">
        <v>16</v>
      </c>
      <c r="N1235" s="26"/>
      <c r="O1235" s="35" t="str">
        <f t="shared" si="20"/>
        <v>DA</v>
      </c>
    </row>
    <row r="1236" spans="1:15" ht="15.75" customHeight="1">
      <c r="A1236" s="34">
        <v>1235</v>
      </c>
      <c r="B1236" s="34">
        <f>VLOOKUP(E1236,'[1]CM Liga'!$A:$B,2,FALSE)</f>
        <v>237</v>
      </c>
      <c r="C1236" s="35" t="str">
        <f>VLOOKUP(E1236,'[1]CM Liga'!$A:$C,3,FALSE)</f>
        <v>Đakovo</v>
      </c>
      <c r="D1236" s="26" t="s">
        <v>2636</v>
      </c>
      <c r="E1236" s="35" t="s">
        <v>2640</v>
      </c>
      <c r="F1236" s="35" t="str">
        <f>VLOOKUP(E1236,'[1]CM Liga'!$A:$D,4,FALSE)</f>
        <v>Babina Greda</v>
      </c>
      <c r="G1236" s="26">
        <v>3</v>
      </c>
      <c r="H1236" s="36" t="s">
        <v>36</v>
      </c>
      <c r="I1236" s="37">
        <v>150</v>
      </c>
      <c r="J1236" s="38">
        <v>6</v>
      </c>
      <c r="K1236" s="39" t="s">
        <v>2637</v>
      </c>
      <c r="L1236" s="40" t="s">
        <v>2633</v>
      </c>
      <c r="M1236" s="26" t="s">
        <v>16</v>
      </c>
      <c r="N1236" s="26"/>
      <c r="O1236" s="35" t="str">
        <f t="shared" si="20"/>
        <v>DA</v>
      </c>
    </row>
    <row r="1237" spans="1:15" ht="15.75" customHeight="1">
      <c r="A1237" s="34">
        <v>1236</v>
      </c>
      <c r="B1237" s="34">
        <f>VLOOKUP(E1237,'[1]CM Liga'!$A:$B,2,FALSE)</f>
        <v>237</v>
      </c>
      <c r="C1237" s="35" t="str">
        <f>VLOOKUP(E1237,'[1]CM Liga'!$A:$C,3,FALSE)</f>
        <v>Đakovo</v>
      </c>
      <c r="D1237" s="26" t="s">
        <v>2638</v>
      </c>
      <c r="E1237" s="35" t="s">
        <v>2640</v>
      </c>
      <c r="F1237" s="35" t="str">
        <f>VLOOKUP(E1237,'[1]CM Liga'!$A:$D,4,FALSE)</f>
        <v>Babina Greda</v>
      </c>
      <c r="G1237" s="26">
        <v>4</v>
      </c>
      <c r="H1237" s="36" t="s">
        <v>36</v>
      </c>
      <c r="I1237" s="37">
        <v>140</v>
      </c>
      <c r="J1237" s="38">
        <v>5</v>
      </c>
      <c r="K1237" s="39" t="s">
        <v>2639</v>
      </c>
      <c r="L1237" s="40" t="s">
        <v>2633</v>
      </c>
      <c r="M1237" s="26" t="s">
        <v>16</v>
      </c>
      <c r="N1237" s="26"/>
      <c r="O1237" s="35" t="str">
        <f t="shared" si="20"/>
        <v>DA</v>
      </c>
    </row>
    <row r="1238" spans="1:15" ht="15.75" customHeight="1">
      <c r="A1238" s="34">
        <v>1237</v>
      </c>
      <c r="B1238" s="34">
        <f>VLOOKUP(E1238,'[1]CM Liga'!$A:$B,2,FALSE)</f>
        <v>295</v>
      </c>
      <c r="C1238" s="35" t="str">
        <f>VLOOKUP(E1238,'[1]CM Liga'!$A:$C,3,FALSE)</f>
        <v>Šibenik</v>
      </c>
      <c r="D1238" s="26" t="s">
        <v>2816</v>
      </c>
      <c r="E1238" s="35" t="s">
        <v>2824</v>
      </c>
      <c r="F1238" s="35" t="str">
        <f>VLOOKUP(E1238,'[1]CM Liga'!$A:$D,4,FALSE)</f>
        <v>Šibenik</v>
      </c>
      <c r="G1238" s="26">
        <v>1</v>
      </c>
      <c r="H1238" s="36" t="s">
        <v>13</v>
      </c>
      <c r="I1238" s="37">
        <v>190</v>
      </c>
      <c r="J1238" s="38">
        <v>3.3</v>
      </c>
      <c r="K1238" s="39" t="s">
        <v>2807</v>
      </c>
      <c r="L1238" s="40" t="s">
        <v>2808</v>
      </c>
      <c r="M1238" s="26" t="s">
        <v>16</v>
      </c>
      <c r="N1238" s="26"/>
      <c r="O1238" s="35" t="str">
        <f t="shared" si="20"/>
        <v>DA</v>
      </c>
    </row>
    <row r="1239" spans="1:15" ht="15.75" customHeight="1">
      <c r="A1239" s="34">
        <v>1238</v>
      </c>
      <c r="B1239" s="34">
        <f>VLOOKUP(E1239,'[1]CM Liga'!$A:$B,2,FALSE)</f>
        <v>295</v>
      </c>
      <c r="C1239" s="35" t="str">
        <f>VLOOKUP(E1239,'[1]CM Liga'!$A:$C,3,FALSE)</f>
        <v>Šibenik</v>
      </c>
      <c r="D1239" s="26" t="s">
        <v>2817</v>
      </c>
      <c r="E1239" s="35" t="s">
        <v>2824</v>
      </c>
      <c r="F1239" s="35" t="str">
        <f>VLOOKUP(E1239,'[1]CM Liga'!$A:$D,4,FALSE)</f>
        <v>Šibenik</v>
      </c>
      <c r="G1239" s="26">
        <v>2</v>
      </c>
      <c r="H1239" s="36" t="s">
        <v>13</v>
      </c>
      <c r="I1239" s="37">
        <v>190</v>
      </c>
      <c r="J1239" s="38">
        <v>3.5</v>
      </c>
      <c r="K1239" s="39" t="s">
        <v>2809</v>
      </c>
      <c r="L1239" s="40" t="s">
        <v>2808</v>
      </c>
      <c r="M1239" s="26" t="s">
        <v>16</v>
      </c>
      <c r="N1239" s="26"/>
      <c r="O1239" s="35" t="str">
        <f t="shared" si="20"/>
        <v>DA</v>
      </c>
    </row>
    <row r="1240" spans="1:15" ht="15.75" customHeight="1">
      <c r="A1240" s="34">
        <v>1239</v>
      </c>
      <c r="B1240" s="34">
        <f>VLOOKUP(E1240,'[1]CM Liga'!$A:$B,2,FALSE)</f>
        <v>295</v>
      </c>
      <c r="C1240" s="35" t="str">
        <f>VLOOKUP(E1240,'[1]CM Liga'!$A:$C,3,FALSE)</f>
        <v>Šibenik</v>
      </c>
      <c r="D1240" s="26" t="s">
        <v>2818</v>
      </c>
      <c r="E1240" s="35" t="s">
        <v>2824</v>
      </c>
      <c r="F1240" s="35" t="str">
        <f>VLOOKUP(E1240,'[1]CM Liga'!$A:$D,4,FALSE)</f>
        <v>Šibenik</v>
      </c>
      <c r="G1240" s="26">
        <v>3</v>
      </c>
      <c r="H1240" s="36" t="s">
        <v>13</v>
      </c>
      <c r="I1240" s="37">
        <v>190</v>
      </c>
      <c r="J1240" s="38">
        <v>3.4</v>
      </c>
      <c r="K1240" s="39" t="s">
        <v>2810</v>
      </c>
      <c r="L1240" s="40" t="s">
        <v>2808</v>
      </c>
      <c r="M1240" s="26" t="s">
        <v>16</v>
      </c>
      <c r="N1240" s="26"/>
      <c r="O1240" s="35" t="str">
        <f t="shared" si="20"/>
        <v>DA</v>
      </c>
    </row>
    <row r="1241" spans="1:15" ht="15.75" customHeight="1">
      <c r="A1241" s="34">
        <v>1240</v>
      </c>
      <c r="B1241" s="34">
        <f>VLOOKUP(E1241,'[1]CM Liga'!$A:$B,2,FALSE)</f>
        <v>295</v>
      </c>
      <c r="C1241" s="35" t="str">
        <f>VLOOKUP(E1241,'[1]CM Liga'!$A:$C,3,FALSE)</f>
        <v>Šibenik</v>
      </c>
      <c r="D1241" s="26" t="s">
        <v>2819</v>
      </c>
      <c r="E1241" s="35" t="s">
        <v>2824</v>
      </c>
      <c r="F1241" s="35" t="str">
        <f>VLOOKUP(E1241,'[1]CM Liga'!$A:$D,4,FALSE)</f>
        <v>Šibenik</v>
      </c>
      <c r="G1241" s="26">
        <v>4</v>
      </c>
      <c r="H1241" s="36" t="s">
        <v>13</v>
      </c>
      <c r="I1241" s="37">
        <v>190</v>
      </c>
      <c r="J1241" s="38">
        <v>3</v>
      </c>
      <c r="K1241" s="39" t="s">
        <v>2811</v>
      </c>
      <c r="L1241" s="40" t="s">
        <v>2808</v>
      </c>
      <c r="M1241" s="26" t="s">
        <v>16</v>
      </c>
      <c r="N1241" s="26"/>
      <c r="O1241" s="35" t="str">
        <f t="shared" si="20"/>
        <v>DA</v>
      </c>
    </row>
    <row r="1242" spans="1:15" ht="15.75" customHeight="1">
      <c r="A1242" s="34">
        <v>1241</v>
      </c>
      <c r="B1242" s="34">
        <f>VLOOKUP(E1242,'[1]CM Liga'!$A:$B,2,FALSE)</f>
        <v>295</v>
      </c>
      <c r="C1242" s="35" t="str">
        <f>VLOOKUP(E1242,'[1]CM Liga'!$A:$C,3,FALSE)</f>
        <v>Šibenik</v>
      </c>
      <c r="D1242" s="26" t="s">
        <v>2820</v>
      </c>
      <c r="E1242" s="35" t="s">
        <v>2824</v>
      </c>
      <c r="F1242" s="35" t="str">
        <f>VLOOKUP(E1242,'[1]CM Liga'!$A:$D,4,FALSE)</f>
        <v>Šibenik</v>
      </c>
      <c r="G1242" s="26">
        <v>5</v>
      </c>
      <c r="H1242" s="36" t="s">
        <v>13</v>
      </c>
      <c r="I1242" s="37">
        <v>190</v>
      </c>
      <c r="J1242" s="38">
        <v>3.4</v>
      </c>
      <c r="K1242" s="39" t="s">
        <v>2812</v>
      </c>
      <c r="L1242" s="40" t="s">
        <v>2808</v>
      </c>
      <c r="M1242" s="26" t="s">
        <v>16</v>
      </c>
      <c r="N1242" s="26"/>
      <c r="O1242" s="35" t="str">
        <f t="shared" si="20"/>
        <v>DA</v>
      </c>
    </row>
    <row r="1243" spans="1:15" ht="15.75" customHeight="1">
      <c r="A1243" s="34">
        <v>1242</v>
      </c>
      <c r="B1243" s="34">
        <f>VLOOKUP(E1243,'[1]CM Liga'!$A:$B,2,FALSE)</f>
        <v>295</v>
      </c>
      <c r="C1243" s="35" t="str">
        <f>VLOOKUP(E1243,'[1]CM Liga'!$A:$C,3,FALSE)</f>
        <v>Šibenik</v>
      </c>
      <c r="D1243" s="26" t="s">
        <v>2821</v>
      </c>
      <c r="E1243" s="35" t="s">
        <v>2824</v>
      </c>
      <c r="F1243" s="35" t="str">
        <f>VLOOKUP(E1243,'[1]CM Liga'!$A:$D,4,FALSE)</f>
        <v>Šibenik</v>
      </c>
      <c r="G1243" s="26">
        <v>6</v>
      </c>
      <c r="H1243" s="36" t="s">
        <v>13</v>
      </c>
      <c r="I1243" s="37">
        <v>190</v>
      </c>
      <c r="J1243" s="38">
        <v>3</v>
      </c>
      <c r="K1243" s="39" t="s">
        <v>2813</v>
      </c>
      <c r="L1243" s="40" t="s">
        <v>2808</v>
      </c>
      <c r="M1243" s="26" t="s">
        <v>16</v>
      </c>
      <c r="N1243" s="26"/>
      <c r="O1243" s="35" t="str">
        <f t="shared" si="20"/>
        <v>DA</v>
      </c>
    </row>
    <row r="1244" spans="1:15" ht="15.75" customHeight="1">
      <c r="A1244" s="34">
        <v>1243</v>
      </c>
      <c r="B1244" s="34">
        <f>VLOOKUP(E1244,'[1]CM Liga'!$A:$B,2,FALSE)</f>
        <v>295</v>
      </c>
      <c r="C1244" s="35" t="str">
        <f>VLOOKUP(E1244,'[1]CM Liga'!$A:$C,3,FALSE)</f>
        <v>Šibenik</v>
      </c>
      <c r="D1244" s="26" t="s">
        <v>2822</v>
      </c>
      <c r="E1244" s="35" t="s">
        <v>2824</v>
      </c>
      <c r="F1244" s="35" t="str">
        <f>VLOOKUP(E1244,'[1]CM Liga'!$A:$D,4,FALSE)</f>
        <v>Šibenik</v>
      </c>
      <c r="G1244" s="26">
        <v>7</v>
      </c>
      <c r="H1244" s="36" t="s">
        <v>13</v>
      </c>
      <c r="I1244" s="37">
        <v>190</v>
      </c>
      <c r="J1244" s="38">
        <v>3.5</v>
      </c>
      <c r="K1244" s="39" t="s">
        <v>2814</v>
      </c>
      <c r="L1244" s="40" t="s">
        <v>2808</v>
      </c>
      <c r="M1244" s="26" t="s">
        <v>16</v>
      </c>
      <c r="N1244" s="26"/>
      <c r="O1244" s="35" t="str">
        <f t="shared" si="20"/>
        <v>DA</v>
      </c>
    </row>
    <row r="1245" spans="1:15" ht="15.75" customHeight="1">
      <c r="A1245" s="34">
        <v>1244</v>
      </c>
      <c r="B1245" s="34">
        <f>VLOOKUP(E1245,'[1]CM Liga'!$A:$B,2,FALSE)</f>
        <v>295</v>
      </c>
      <c r="C1245" s="35" t="str">
        <f>VLOOKUP(E1245,'[1]CM Liga'!$A:$C,3,FALSE)</f>
        <v>Šibenik</v>
      </c>
      <c r="D1245" s="26" t="s">
        <v>2823</v>
      </c>
      <c r="E1245" s="35" t="s">
        <v>2824</v>
      </c>
      <c r="F1245" s="35" t="str">
        <f>VLOOKUP(E1245,'[1]CM Liga'!$A:$D,4,FALSE)</f>
        <v>Šibenik</v>
      </c>
      <c r="G1245" s="26">
        <v>8</v>
      </c>
      <c r="H1245" s="36" t="s">
        <v>13</v>
      </c>
      <c r="I1245" s="37">
        <v>190</v>
      </c>
      <c r="J1245" s="38">
        <v>3.2</v>
      </c>
      <c r="K1245" s="39" t="s">
        <v>2815</v>
      </c>
      <c r="L1245" s="40" t="s">
        <v>2808</v>
      </c>
      <c r="M1245" s="26" t="s">
        <v>16</v>
      </c>
      <c r="N1245" s="26"/>
      <c r="O1245" s="35" t="str">
        <f t="shared" si="20"/>
        <v>DA</v>
      </c>
    </row>
    <row r="1246" spans="1:15" ht="15.75" customHeight="1">
      <c r="A1246" s="34">
        <v>1245</v>
      </c>
      <c r="B1246" s="34">
        <f>VLOOKUP(E1246,'[1]CM Liga'!$A:$B,2,FALSE)</f>
        <v>295</v>
      </c>
      <c r="C1246" s="35" t="str">
        <f>VLOOKUP(E1246,'[1]CM Liga'!$A:$C,3,FALSE)</f>
        <v>Šibenik</v>
      </c>
      <c r="D1246" s="26" t="s">
        <v>2825</v>
      </c>
      <c r="E1246" s="35" t="s">
        <v>2824</v>
      </c>
      <c r="F1246" s="35" t="str">
        <f>VLOOKUP(E1246,'[1]CM Liga'!$A:$D,4,FALSE)</f>
        <v>Šibenik</v>
      </c>
      <c r="G1246" s="26">
        <v>1</v>
      </c>
      <c r="H1246" s="36" t="s">
        <v>13</v>
      </c>
      <c r="I1246" s="37">
        <v>190</v>
      </c>
      <c r="J1246" s="38">
        <v>4</v>
      </c>
      <c r="K1246" s="39" t="s">
        <v>2826</v>
      </c>
      <c r="L1246" s="40" t="s">
        <v>2808</v>
      </c>
      <c r="M1246" s="26" t="s">
        <v>16</v>
      </c>
      <c r="N1246" s="26"/>
      <c r="O1246" s="35" t="str">
        <f t="shared" ref="O1246:O1309" si="21">IF(B1246&gt;218,"DA","NE")</f>
        <v>DA</v>
      </c>
    </row>
    <row r="1247" spans="1:15" ht="15.75" customHeight="1">
      <c r="A1247" s="34">
        <v>1246</v>
      </c>
      <c r="B1247" s="34">
        <f>VLOOKUP(E1247,'[1]CM Liga'!$A:$B,2,FALSE)</f>
        <v>295</v>
      </c>
      <c r="C1247" s="35" t="str">
        <f>VLOOKUP(E1247,'[1]CM Liga'!$A:$C,3,FALSE)</f>
        <v>Šibenik</v>
      </c>
      <c r="D1247" s="26" t="s">
        <v>2827</v>
      </c>
      <c r="E1247" s="35" t="s">
        <v>2824</v>
      </c>
      <c r="F1247" s="35" t="str">
        <f>VLOOKUP(E1247,'[1]CM Liga'!$A:$D,4,FALSE)</f>
        <v>Šibenik</v>
      </c>
      <c r="G1247" s="26">
        <v>2</v>
      </c>
      <c r="H1247" s="36" t="s">
        <v>13</v>
      </c>
      <c r="I1247" s="37">
        <v>190</v>
      </c>
      <c r="J1247" s="38">
        <v>3</v>
      </c>
      <c r="K1247" s="39" t="s">
        <v>2828</v>
      </c>
      <c r="L1247" s="40" t="s">
        <v>2808</v>
      </c>
      <c r="M1247" s="26" t="s">
        <v>16</v>
      </c>
      <c r="N1247" s="26"/>
      <c r="O1247" s="35" t="str">
        <f t="shared" si="21"/>
        <v>DA</v>
      </c>
    </row>
    <row r="1248" spans="1:15" ht="15.75" customHeight="1">
      <c r="A1248" s="34">
        <v>1247</v>
      </c>
      <c r="B1248" s="34">
        <f>VLOOKUP(E1248,'[1]CM Liga'!$A:$B,2,FALSE)</f>
        <v>295</v>
      </c>
      <c r="C1248" s="35" t="str">
        <f>VLOOKUP(E1248,'[1]CM Liga'!$A:$C,3,FALSE)</f>
        <v>Šibenik</v>
      </c>
      <c r="D1248" s="26" t="s">
        <v>2829</v>
      </c>
      <c r="E1248" s="35" t="s">
        <v>2824</v>
      </c>
      <c r="F1248" s="35" t="str">
        <f>VLOOKUP(E1248,'[1]CM Liga'!$A:$D,4,FALSE)</f>
        <v>Šibenik</v>
      </c>
      <c r="G1248" s="26">
        <v>3</v>
      </c>
      <c r="H1248" s="36" t="s">
        <v>13</v>
      </c>
      <c r="I1248" s="37">
        <v>190</v>
      </c>
      <c r="J1248" s="38">
        <v>3.4</v>
      </c>
      <c r="K1248" s="39" t="s">
        <v>2830</v>
      </c>
      <c r="L1248" s="40" t="s">
        <v>2808</v>
      </c>
      <c r="M1248" s="26" t="s">
        <v>16</v>
      </c>
      <c r="N1248" s="26"/>
      <c r="O1248" s="35" t="str">
        <f t="shared" si="21"/>
        <v>DA</v>
      </c>
    </row>
    <row r="1249" spans="1:15" ht="15.75" customHeight="1">
      <c r="A1249" s="34">
        <v>1248</v>
      </c>
      <c r="B1249" s="34">
        <f>VLOOKUP(E1249,'[1]CM Liga'!$A:$B,2,FALSE)</f>
        <v>295</v>
      </c>
      <c r="C1249" s="35" t="str">
        <f>VLOOKUP(E1249,'[1]CM Liga'!$A:$C,3,FALSE)</f>
        <v>Šibenik</v>
      </c>
      <c r="D1249" s="26" t="s">
        <v>2831</v>
      </c>
      <c r="E1249" s="35" t="s">
        <v>2824</v>
      </c>
      <c r="F1249" s="35" t="str">
        <f>VLOOKUP(E1249,'[1]CM Liga'!$A:$D,4,FALSE)</f>
        <v>Šibenik</v>
      </c>
      <c r="G1249" s="26">
        <v>4</v>
      </c>
      <c r="H1249" s="36" t="s">
        <v>13</v>
      </c>
      <c r="I1249" s="37">
        <v>190</v>
      </c>
      <c r="J1249" s="38">
        <v>3.6</v>
      </c>
      <c r="K1249" s="39" t="s">
        <v>2832</v>
      </c>
      <c r="L1249" s="40" t="s">
        <v>2808</v>
      </c>
      <c r="M1249" s="26" t="s">
        <v>16</v>
      </c>
      <c r="N1249" s="26"/>
      <c r="O1249" s="35" t="str">
        <f t="shared" si="21"/>
        <v>DA</v>
      </c>
    </row>
    <row r="1250" spans="1:15" ht="15.75" customHeight="1">
      <c r="A1250" s="34">
        <v>1249</v>
      </c>
      <c r="B1250" s="34">
        <f>VLOOKUP(E1250,'[1]CM Liga'!$A:$B,2,FALSE)</f>
        <v>295</v>
      </c>
      <c r="C1250" s="35" t="str">
        <f>VLOOKUP(E1250,'[1]CM Liga'!$A:$C,3,FALSE)</f>
        <v>Šibenik</v>
      </c>
      <c r="D1250" s="26" t="s">
        <v>2833</v>
      </c>
      <c r="E1250" s="35" t="s">
        <v>2824</v>
      </c>
      <c r="F1250" s="35" t="str">
        <f>VLOOKUP(E1250,'[1]CM Liga'!$A:$D,4,FALSE)</f>
        <v>Šibenik</v>
      </c>
      <c r="G1250" s="26">
        <v>1</v>
      </c>
      <c r="H1250" s="36" t="s">
        <v>36</v>
      </c>
      <c r="I1250" s="37">
        <v>340</v>
      </c>
      <c r="J1250" s="38">
        <v>4.5999999999999996</v>
      </c>
      <c r="K1250" s="39" t="s">
        <v>2834</v>
      </c>
      <c r="L1250" s="40" t="s">
        <v>2808</v>
      </c>
      <c r="M1250" s="26" t="s">
        <v>16</v>
      </c>
      <c r="N1250" s="26"/>
      <c r="O1250" s="35" t="str">
        <f t="shared" si="21"/>
        <v>DA</v>
      </c>
    </row>
    <row r="1251" spans="1:15" ht="15.75" customHeight="1">
      <c r="A1251" s="34">
        <v>1250</v>
      </c>
      <c r="B1251" s="34">
        <f>VLOOKUP(E1251,'[1]CM Liga'!$A:$B,2,FALSE)</f>
        <v>295</v>
      </c>
      <c r="C1251" s="35" t="str">
        <f>VLOOKUP(E1251,'[1]CM Liga'!$A:$C,3,FALSE)</f>
        <v>Šibenik</v>
      </c>
      <c r="D1251" s="26" t="s">
        <v>2835</v>
      </c>
      <c r="E1251" s="35" t="s">
        <v>2824</v>
      </c>
      <c r="F1251" s="35" t="str">
        <f>VLOOKUP(E1251,'[1]CM Liga'!$A:$D,4,FALSE)</f>
        <v>Šibenik</v>
      </c>
      <c r="G1251" s="26">
        <v>2</v>
      </c>
      <c r="H1251" s="36" t="s">
        <v>36</v>
      </c>
      <c r="I1251" s="37">
        <v>340</v>
      </c>
      <c r="J1251" s="38">
        <v>4.5</v>
      </c>
      <c r="K1251" s="39" t="s">
        <v>2836</v>
      </c>
      <c r="L1251" s="40" t="s">
        <v>2808</v>
      </c>
      <c r="M1251" s="26" t="s">
        <v>16</v>
      </c>
      <c r="N1251" s="26"/>
      <c r="O1251" s="35" t="str">
        <f t="shared" si="21"/>
        <v>DA</v>
      </c>
    </row>
    <row r="1252" spans="1:15" ht="15.75" customHeight="1">
      <c r="A1252" s="34">
        <v>1251</v>
      </c>
      <c r="B1252" s="34">
        <f>VLOOKUP(E1252,'[1]CM Liga'!$A:$B,2,FALSE)</f>
        <v>295</v>
      </c>
      <c r="C1252" s="35" t="str">
        <f>VLOOKUP(E1252,'[1]CM Liga'!$A:$C,3,FALSE)</f>
        <v>Šibenik</v>
      </c>
      <c r="D1252" s="26" t="s">
        <v>2837</v>
      </c>
      <c r="E1252" s="35" t="s">
        <v>2824</v>
      </c>
      <c r="F1252" s="35" t="str">
        <f>VLOOKUP(E1252,'[1]CM Liga'!$A:$D,4,FALSE)</f>
        <v>Šibenik</v>
      </c>
      <c r="G1252" s="26">
        <v>3</v>
      </c>
      <c r="H1252" s="36" t="s">
        <v>36</v>
      </c>
      <c r="I1252" s="37">
        <v>340</v>
      </c>
      <c r="J1252" s="38">
        <v>4.7</v>
      </c>
      <c r="K1252" s="39" t="s">
        <v>2838</v>
      </c>
      <c r="L1252" s="40" t="s">
        <v>2808</v>
      </c>
      <c r="M1252" s="26" t="s">
        <v>16</v>
      </c>
      <c r="N1252" s="26"/>
      <c r="O1252" s="35" t="str">
        <f t="shared" si="21"/>
        <v>DA</v>
      </c>
    </row>
    <row r="1253" spans="1:15" ht="15.75" customHeight="1">
      <c r="A1253" s="34">
        <v>1252</v>
      </c>
      <c r="B1253" s="34">
        <f>VLOOKUP(E1253,'[1]CM Liga'!$A:$B,2,FALSE)</f>
        <v>295</v>
      </c>
      <c r="C1253" s="35" t="str">
        <f>VLOOKUP(E1253,'[1]CM Liga'!$A:$C,3,FALSE)</f>
        <v>Šibenik</v>
      </c>
      <c r="D1253" s="26" t="s">
        <v>2839</v>
      </c>
      <c r="E1253" s="35" t="s">
        <v>2824</v>
      </c>
      <c r="F1253" s="35" t="str">
        <f>VLOOKUP(E1253,'[1]CM Liga'!$A:$D,4,FALSE)</f>
        <v>Šibenik</v>
      </c>
      <c r="G1253" s="26">
        <v>4</v>
      </c>
      <c r="H1253" s="36" t="s">
        <v>36</v>
      </c>
      <c r="I1253" s="37">
        <v>340</v>
      </c>
      <c r="J1253" s="38">
        <v>4.7</v>
      </c>
      <c r="K1253" s="39" t="s">
        <v>2840</v>
      </c>
      <c r="L1253" s="40" t="s">
        <v>2808</v>
      </c>
      <c r="M1253" s="26" t="s">
        <v>16</v>
      </c>
      <c r="N1253" s="26"/>
      <c r="O1253" s="35" t="str">
        <f t="shared" si="21"/>
        <v>DA</v>
      </c>
    </row>
    <row r="1254" spans="1:15" ht="15.75" customHeight="1">
      <c r="A1254" s="34">
        <v>1253</v>
      </c>
      <c r="B1254" s="34">
        <f>VLOOKUP(E1254,'[1]CM Liga'!$A:$B,2,FALSE)</f>
        <v>295</v>
      </c>
      <c r="C1254" s="35" t="str">
        <f>VLOOKUP(E1254,'[1]CM Liga'!$A:$C,3,FALSE)</f>
        <v>Šibenik</v>
      </c>
      <c r="D1254" s="26" t="s">
        <v>2841</v>
      </c>
      <c r="E1254" s="35" t="s">
        <v>2824</v>
      </c>
      <c r="F1254" s="35" t="str">
        <f>VLOOKUP(E1254,'[1]CM Liga'!$A:$D,4,FALSE)</f>
        <v>Šibenik</v>
      </c>
      <c r="G1254" s="26">
        <v>5</v>
      </c>
      <c r="H1254" s="36" t="s">
        <v>36</v>
      </c>
      <c r="I1254" s="37">
        <v>340</v>
      </c>
      <c r="J1254" s="38">
        <v>4.4000000000000004</v>
      </c>
      <c r="K1254" s="39" t="s">
        <v>2842</v>
      </c>
      <c r="L1254" s="40" t="s">
        <v>2808</v>
      </c>
      <c r="M1254" s="26" t="s">
        <v>16</v>
      </c>
      <c r="N1254" s="26"/>
      <c r="O1254" s="35" t="str">
        <f t="shared" si="21"/>
        <v>DA</v>
      </c>
    </row>
    <row r="1255" spans="1:15" ht="15.75" customHeight="1">
      <c r="A1255" s="34">
        <v>1254</v>
      </c>
      <c r="B1255" s="34">
        <f>VLOOKUP(E1255,'[1]CM Liga'!$A:$B,2,FALSE)</f>
        <v>295</v>
      </c>
      <c r="C1255" s="35" t="str">
        <f>VLOOKUP(E1255,'[1]CM Liga'!$A:$C,3,FALSE)</f>
        <v>Šibenik</v>
      </c>
      <c r="D1255" s="26" t="s">
        <v>2843</v>
      </c>
      <c r="E1255" s="35" t="s">
        <v>2824</v>
      </c>
      <c r="F1255" s="35" t="str">
        <f>VLOOKUP(E1255,'[1]CM Liga'!$A:$D,4,FALSE)</f>
        <v>Šibenik</v>
      </c>
      <c r="G1255" s="26">
        <v>6</v>
      </c>
      <c r="H1255" s="36" t="s">
        <v>36</v>
      </c>
      <c r="I1255" s="37">
        <v>340</v>
      </c>
      <c r="J1255" s="38">
        <v>4.8</v>
      </c>
      <c r="K1255" s="39" t="s">
        <v>2844</v>
      </c>
      <c r="L1255" s="40" t="s">
        <v>2808</v>
      </c>
      <c r="M1255" s="26" t="s">
        <v>16</v>
      </c>
      <c r="N1255" s="26"/>
      <c r="O1255" s="35" t="str">
        <f t="shared" si="21"/>
        <v>DA</v>
      </c>
    </row>
    <row r="1256" spans="1:15" ht="15.75" customHeight="1">
      <c r="A1256" s="34">
        <v>1255</v>
      </c>
      <c r="B1256" s="34">
        <f>VLOOKUP(E1256,'[1]CM Liga'!$A:$B,2,FALSE)</f>
        <v>295</v>
      </c>
      <c r="C1256" s="35" t="str">
        <f>VLOOKUP(E1256,'[1]CM Liga'!$A:$C,3,FALSE)</f>
        <v>Šibenik</v>
      </c>
      <c r="D1256" s="26" t="s">
        <v>2609</v>
      </c>
      <c r="E1256" s="35" t="s">
        <v>2824</v>
      </c>
      <c r="F1256" s="35" t="str">
        <f>VLOOKUP(E1256,'[1]CM Liga'!$A:$D,4,FALSE)</f>
        <v>Šibenik</v>
      </c>
      <c r="G1256" s="26">
        <v>7</v>
      </c>
      <c r="H1256" s="36" t="s">
        <v>36</v>
      </c>
      <c r="I1256" s="37">
        <v>340</v>
      </c>
      <c r="J1256" s="38">
        <v>4.9000000000000004</v>
      </c>
      <c r="K1256" s="39" t="s">
        <v>2845</v>
      </c>
      <c r="L1256" s="40" t="s">
        <v>2808</v>
      </c>
      <c r="M1256" s="26" t="s">
        <v>16</v>
      </c>
      <c r="N1256" s="26"/>
      <c r="O1256" s="35" t="str">
        <f t="shared" si="21"/>
        <v>DA</v>
      </c>
    </row>
    <row r="1257" spans="1:15" ht="15.75" customHeight="1">
      <c r="A1257" s="34">
        <v>1256</v>
      </c>
      <c r="B1257" s="34">
        <f>VLOOKUP(E1257,'[1]CM Liga'!$A:$B,2,FALSE)</f>
        <v>295</v>
      </c>
      <c r="C1257" s="35" t="str">
        <f>VLOOKUP(E1257,'[1]CM Liga'!$A:$C,3,FALSE)</f>
        <v>Šibenik</v>
      </c>
      <c r="D1257" s="26" t="s">
        <v>2628</v>
      </c>
      <c r="E1257" s="35" t="s">
        <v>2824</v>
      </c>
      <c r="F1257" s="35" t="str">
        <f>VLOOKUP(E1257,'[1]CM Liga'!$A:$D,4,FALSE)</f>
        <v>Šibenik</v>
      </c>
      <c r="G1257" s="26">
        <v>8</v>
      </c>
      <c r="H1257" s="36" t="s">
        <v>36</v>
      </c>
      <c r="I1257" s="37">
        <v>340</v>
      </c>
      <c r="J1257" s="38">
        <v>5</v>
      </c>
      <c r="K1257" s="39" t="s">
        <v>2846</v>
      </c>
      <c r="L1257" s="40" t="s">
        <v>2808</v>
      </c>
      <c r="M1257" s="26" t="s">
        <v>16</v>
      </c>
      <c r="N1257" s="26"/>
      <c r="O1257" s="35" t="str">
        <f t="shared" si="21"/>
        <v>DA</v>
      </c>
    </row>
    <row r="1258" spans="1:15" ht="15.75" customHeight="1">
      <c r="A1258" s="34">
        <v>1257</v>
      </c>
      <c r="B1258" s="34">
        <f>VLOOKUP(E1258,'[1]CM Liga'!$A:$B,2,FALSE)</f>
        <v>276</v>
      </c>
      <c r="C1258" s="35" t="str">
        <f>VLOOKUP(E1258,'[1]CM Liga'!$A:$C,3,FALSE)</f>
        <v>Vukovar</v>
      </c>
      <c r="D1258" s="26" t="s">
        <v>2847</v>
      </c>
      <c r="E1258" s="42" t="s">
        <v>2865</v>
      </c>
      <c r="F1258" s="35" t="str">
        <f>VLOOKUP(E1258,'[1]CM Liga'!$A:$D,4,FALSE)</f>
        <v>Vukovar</v>
      </c>
      <c r="G1258" s="26">
        <v>1</v>
      </c>
      <c r="H1258" s="36" t="s">
        <v>36</v>
      </c>
      <c r="I1258" s="37">
        <v>300</v>
      </c>
      <c r="J1258" s="38">
        <v>10</v>
      </c>
      <c r="K1258" s="39" t="s">
        <v>2848</v>
      </c>
      <c r="L1258" s="40" t="s">
        <v>2849</v>
      </c>
      <c r="M1258" s="26" t="s">
        <v>2850</v>
      </c>
      <c r="N1258" s="26"/>
      <c r="O1258" s="35" t="str">
        <f t="shared" si="21"/>
        <v>DA</v>
      </c>
    </row>
    <row r="1259" spans="1:15" ht="15.75" customHeight="1">
      <c r="A1259" s="34">
        <v>1258</v>
      </c>
      <c r="B1259" s="34">
        <f>VLOOKUP(E1259,'[1]CM Liga'!$A:$B,2,FALSE)</f>
        <v>276</v>
      </c>
      <c r="C1259" s="35" t="str">
        <f>VLOOKUP(E1259,'[1]CM Liga'!$A:$C,3,FALSE)</f>
        <v>Vukovar</v>
      </c>
      <c r="D1259" s="26" t="s">
        <v>2851</v>
      </c>
      <c r="E1259" s="42" t="s">
        <v>2865</v>
      </c>
      <c r="F1259" s="35" t="str">
        <f>VLOOKUP(E1259,'[1]CM Liga'!$A:$D,4,FALSE)</f>
        <v>Vukovar</v>
      </c>
      <c r="G1259" s="26">
        <v>2</v>
      </c>
      <c r="H1259" s="36" t="s">
        <v>36</v>
      </c>
      <c r="I1259" s="37">
        <v>290</v>
      </c>
      <c r="J1259" s="38">
        <v>11</v>
      </c>
      <c r="K1259" s="39" t="s">
        <v>2852</v>
      </c>
      <c r="L1259" s="40" t="s">
        <v>2849</v>
      </c>
      <c r="M1259" s="26" t="s">
        <v>2850</v>
      </c>
      <c r="N1259" s="26"/>
      <c r="O1259" s="35" t="str">
        <f t="shared" si="21"/>
        <v>DA</v>
      </c>
    </row>
    <row r="1260" spans="1:15" ht="15.75" customHeight="1">
      <c r="A1260" s="34">
        <v>1259</v>
      </c>
      <c r="B1260" s="34">
        <f>VLOOKUP(E1260,'[1]CM Liga'!$A:$B,2,FALSE)</f>
        <v>276</v>
      </c>
      <c r="C1260" s="35" t="str">
        <f>VLOOKUP(E1260,'[1]CM Liga'!$A:$C,3,FALSE)</f>
        <v>Vukovar</v>
      </c>
      <c r="D1260" s="26" t="s">
        <v>2853</v>
      </c>
      <c r="E1260" s="42" t="s">
        <v>2865</v>
      </c>
      <c r="F1260" s="35" t="str">
        <f>VLOOKUP(E1260,'[1]CM Liga'!$A:$D,4,FALSE)</f>
        <v>Vukovar</v>
      </c>
      <c r="G1260" s="26">
        <v>3</v>
      </c>
      <c r="H1260" s="36" t="s">
        <v>36</v>
      </c>
      <c r="I1260" s="37">
        <v>310</v>
      </c>
      <c r="J1260" s="38">
        <v>9</v>
      </c>
      <c r="K1260" s="39" t="s">
        <v>2854</v>
      </c>
      <c r="L1260" s="40" t="s">
        <v>2849</v>
      </c>
      <c r="M1260" s="26" t="s">
        <v>2850</v>
      </c>
      <c r="N1260" s="26"/>
      <c r="O1260" s="35" t="str">
        <f t="shared" si="21"/>
        <v>DA</v>
      </c>
    </row>
    <row r="1261" spans="1:15" ht="15.75" customHeight="1">
      <c r="A1261" s="34">
        <v>1260</v>
      </c>
      <c r="B1261" s="34">
        <f>VLOOKUP(E1261,'[1]CM Liga'!$A:$B,2,FALSE)</f>
        <v>276</v>
      </c>
      <c r="C1261" s="35" t="str">
        <f>VLOOKUP(E1261,'[1]CM Liga'!$A:$C,3,FALSE)</f>
        <v>Vukovar</v>
      </c>
      <c r="D1261" s="26" t="s">
        <v>2855</v>
      </c>
      <c r="E1261" s="42" t="s">
        <v>2865</v>
      </c>
      <c r="F1261" s="35" t="str">
        <f>VLOOKUP(E1261,'[1]CM Liga'!$A:$D,4,FALSE)</f>
        <v>Vukovar</v>
      </c>
      <c r="G1261" s="26">
        <v>4</v>
      </c>
      <c r="H1261" s="36" t="s">
        <v>36</v>
      </c>
      <c r="I1261" s="37">
        <v>290</v>
      </c>
      <c r="J1261" s="38">
        <v>12</v>
      </c>
      <c r="K1261" s="39" t="s">
        <v>2856</v>
      </c>
      <c r="L1261" s="40" t="s">
        <v>2849</v>
      </c>
      <c r="M1261" s="26" t="s">
        <v>2850</v>
      </c>
      <c r="N1261" s="26"/>
      <c r="O1261" s="35" t="str">
        <f t="shared" si="21"/>
        <v>DA</v>
      </c>
    </row>
    <row r="1262" spans="1:15" ht="15.75" customHeight="1">
      <c r="A1262" s="34">
        <v>1261</v>
      </c>
      <c r="B1262" s="34">
        <f>VLOOKUP(E1262,'[1]CM Liga'!$A:$B,2,FALSE)</f>
        <v>276</v>
      </c>
      <c r="C1262" s="35" t="str">
        <f>VLOOKUP(E1262,'[1]CM Liga'!$A:$C,3,FALSE)</f>
        <v>Vukovar</v>
      </c>
      <c r="D1262" s="26" t="s">
        <v>2857</v>
      </c>
      <c r="E1262" s="42" t="s">
        <v>2865</v>
      </c>
      <c r="F1262" s="35" t="str">
        <f>VLOOKUP(E1262,'[1]CM Liga'!$A:$D,4,FALSE)</f>
        <v>Vukovar</v>
      </c>
      <c r="G1262" s="26">
        <v>5</v>
      </c>
      <c r="H1262" s="36" t="s">
        <v>36</v>
      </c>
      <c r="I1262" s="37">
        <v>290</v>
      </c>
      <c r="J1262" s="38">
        <v>11</v>
      </c>
      <c r="K1262" s="39" t="s">
        <v>2858</v>
      </c>
      <c r="L1262" s="40" t="s">
        <v>2849</v>
      </c>
      <c r="M1262" s="26" t="s">
        <v>2850</v>
      </c>
      <c r="N1262" s="26"/>
      <c r="O1262" s="35" t="str">
        <f t="shared" si="21"/>
        <v>DA</v>
      </c>
    </row>
    <row r="1263" spans="1:15" ht="15.75" customHeight="1">
      <c r="A1263" s="34">
        <v>1262</v>
      </c>
      <c r="B1263" s="34">
        <f>VLOOKUP(E1263,'[1]CM Liga'!$A:$B,2,FALSE)</f>
        <v>276</v>
      </c>
      <c r="C1263" s="35" t="str">
        <f>VLOOKUP(E1263,'[1]CM Liga'!$A:$C,3,FALSE)</f>
        <v>Vukovar</v>
      </c>
      <c r="D1263" s="26" t="s">
        <v>2859</v>
      </c>
      <c r="E1263" s="42" t="s">
        <v>2865</v>
      </c>
      <c r="F1263" s="35" t="str">
        <f>VLOOKUP(E1263,'[1]CM Liga'!$A:$D,4,FALSE)</f>
        <v>Vukovar</v>
      </c>
      <c r="G1263" s="26">
        <v>6</v>
      </c>
      <c r="H1263" s="36" t="s">
        <v>36</v>
      </c>
      <c r="I1263" s="37">
        <v>280</v>
      </c>
      <c r="J1263" s="38">
        <v>11</v>
      </c>
      <c r="K1263" s="39" t="s">
        <v>2860</v>
      </c>
      <c r="L1263" s="40" t="s">
        <v>2849</v>
      </c>
      <c r="M1263" s="26" t="s">
        <v>2850</v>
      </c>
      <c r="N1263" s="26"/>
      <c r="O1263" s="35" t="str">
        <f t="shared" si="21"/>
        <v>DA</v>
      </c>
    </row>
    <row r="1264" spans="1:15" ht="15.75" customHeight="1">
      <c r="A1264" s="34">
        <v>1263</v>
      </c>
      <c r="B1264" s="34">
        <f>VLOOKUP(E1264,'[1]CM Liga'!$A:$B,2,FALSE)</f>
        <v>276</v>
      </c>
      <c r="C1264" s="35" t="str">
        <f>VLOOKUP(E1264,'[1]CM Liga'!$A:$C,3,FALSE)</f>
        <v>Vukovar</v>
      </c>
      <c r="D1264" s="26" t="s">
        <v>2861</v>
      </c>
      <c r="E1264" s="42" t="s">
        <v>2865</v>
      </c>
      <c r="F1264" s="35" t="str">
        <f>VLOOKUP(E1264,'[1]CM Liga'!$A:$D,4,FALSE)</f>
        <v>Vukovar</v>
      </c>
      <c r="G1264" s="26">
        <v>7</v>
      </c>
      <c r="H1264" s="36" t="s">
        <v>36</v>
      </c>
      <c r="I1264" s="37">
        <v>270</v>
      </c>
      <c r="J1264" s="38">
        <v>10</v>
      </c>
      <c r="K1264" s="39" t="s">
        <v>2862</v>
      </c>
      <c r="L1264" s="40" t="s">
        <v>2849</v>
      </c>
      <c r="M1264" s="26" t="s">
        <v>2850</v>
      </c>
      <c r="N1264" s="26"/>
      <c r="O1264" s="35" t="str">
        <f t="shared" si="21"/>
        <v>DA</v>
      </c>
    </row>
    <row r="1265" spans="1:15" ht="15.75" customHeight="1">
      <c r="A1265" s="34">
        <v>1264</v>
      </c>
      <c r="B1265" s="34">
        <f>VLOOKUP(E1265,'[1]CM Liga'!$A:$B,2,FALSE)</f>
        <v>276</v>
      </c>
      <c r="C1265" s="35" t="str">
        <f>VLOOKUP(E1265,'[1]CM Liga'!$A:$C,3,FALSE)</f>
        <v>Vukovar</v>
      </c>
      <c r="D1265" s="26" t="s">
        <v>2863</v>
      </c>
      <c r="E1265" s="42" t="s">
        <v>2865</v>
      </c>
      <c r="F1265" s="35" t="str">
        <f>VLOOKUP(E1265,'[1]CM Liga'!$A:$D,4,FALSE)</f>
        <v>Vukovar</v>
      </c>
      <c r="G1265" s="26">
        <v>8</v>
      </c>
      <c r="H1265" s="36" t="s">
        <v>36</v>
      </c>
      <c r="I1265" s="37">
        <v>280</v>
      </c>
      <c r="J1265" s="38">
        <v>11</v>
      </c>
      <c r="K1265" s="39" t="s">
        <v>2864</v>
      </c>
      <c r="L1265" s="40" t="s">
        <v>2849</v>
      </c>
      <c r="M1265" s="26" t="s">
        <v>2850</v>
      </c>
      <c r="N1265" s="26"/>
      <c r="O1265" s="35" t="str">
        <f t="shared" si="21"/>
        <v>DA</v>
      </c>
    </row>
    <row r="1266" spans="1:15" ht="15.75" customHeight="1">
      <c r="A1266" s="34">
        <v>1265</v>
      </c>
      <c r="B1266" s="34">
        <f>VLOOKUP(E1266,'[1]CM Liga'!$A:$B,2,FALSE)</f>
        <v>262</v>
      </c>
      <c r="C1266" s="35" t="str">
        <f>VLOOKUP(E1266,'[1]CM Liga'!$A:$C,3,FALSE)</f>
        <v>Zagreb 3</v>
      </c>
      <c r="D1266" s="26" t="s">
        <v>2866</v>
      </c>
      <c r="E1266" s="42" t="s">
        <v>2871</v>
      </c>
      <c r="F1266" s="35" t="str">
        <f>VLOOKUP(E1266,'[1]CM Liga'!$A:$D,4,FALSE)</f>
        <v>Zagreb</v>
      </c>
      <c r="G1266" s="26">
        <v>1</v>
      </c>
      <c r="H1266" s="36" t="s">
        <v>13</v>
      </c>
      <c r="I1266" s="37">
        <v>130</v>
      </c>
      <c r="J1266" s="38">
        <v>100</v>
      </c>
      <c r="K1266" s="39"/>
      <c r="L1266" s="40" t="s">
        <v>2870</v>
      </c>
      <c r="M1266" s="26"/>
      <c r="N1266" s="26"/>
      <c r="O1266" s="35" t="str">
        <f t="shared" si="21"/>
        <v>DA</v>
      </c>
    </row>
    <row r="1267" spans="1:15" ht="15.75" customHeight="1">
      <c r="A1267" s="34">
        <v>1266</v>
      </c>
      <c r="B1267" s="34">
        <f>VLOOKUP(E1267,'[1]CM Liga'!$A:$B,2,FALSE)</f>
        <v>262</v>
      </c>
      <c r="C1267" s="35" t="str">
        <f>VLOOKUP(E1267,'[1]CM Liga'!$A:$C,3,FALSE)</f>
        <v>Zagreb 3</v>
      </c>
      <c r="D1267" s="26" t="s">
        <v>2867</v>
      </c>
      <c r="E1267" s="42" t="s">
        <v>2871</v>
      </c>
      <c r="F1267" s="35" t="str">
        <f>VLOOKUP(E1267,'[1]CM Liga'!$A:$D,4,FALSE)</f>
        <v>Zagreb</v>
      </c>
      <c r="G1267" s="26">
        <v>2</v>
      </c>
      <c r="H1267" s="36" t="s">
        <v>13</v>
      </c>
      <c r="I1267" s="37">
        <v>190</v>
      </c>
      <c r="J1267" s="38">
        <v>100</v>
      </c>
      <c r="K1267" s="39"/>
      <c r="L1267" s="40" t="s">
        <v>2870</v>
      </c>
      <c r="M1267" s="26"/>
      <c r="N1267" s="26"/>
      <c r="O1267" s="35" t="str">
        <f t="shared" si="21"/>
        <v>DA</v>
      </c>
    </row>
    <row r="1268" spans="1:15" ht="15.75" customHeight="1">
      <c r="A1268" s="34">
        <v>1267</v>
      </c>
      <c r="B1268" s="34">
        <f>VLOOKUP(E1268,'[1]CM Liga'!$A:$B,2,FALSE)</f>
        <v>262</v>
      </c>
      <c r="C1268" s="35" t="str">
        <f>VLOOKUP(E1268,'[1]CM Liga'!$A:$C,3,FALSE)</f>
        <v>Zagreb 3</v>
      </c>
      <c r="D1268" s="26" t="s">
        <v>2868</v>
      </c>
      <c r="E1268" s="42" t="s">
        <v>2871</v>
      </c>
      <c r="F1268" s="35" t="str">
        <f>VLOOKUP(E1268,'[1]CM Liga'!$A:$D,4,FALSE)</f>
        <v>Zagreb</v>
      </c>
      <c r="G1268" s="26">
        <v>3</v>
      </c>
      <c r="H1268" s="36" t="s">
        <v>13</v>
      </c>
      <c r="I1268" s="37">
        <v>70</v>
      </c>
      <c r="J1268" s="38">
        <v>100</v>
      </c>
      <c r="K1268" s="39"/>
      <c r="L1268" s="40" t="s">
        <v>2870</v>
      </c>
      <c r="M1268" s="26"/>
      <c r="N1268" s="26"/>
      <c r="O1268" s="35" t="str">
        <f t="shared" si="21"/>
        <v>DA</v>
      </c>
    </row>
    <row r="1269" spans="1:15" ht="15.75" customHeight="1">
      <c r="A1269" s="34">
        <v>1268</v>
      </c>
      <c r="B1269" s="34">
        <f>VLOOKUP(E1269,'[1]CM Liga'!$A:$B,2,FALSE)</f>
        <v>262</v>
      </c>
      <c r="C1269" s="35" t="str">
        <f>VLOOKUP(E1269,'[1]CM Liga'!$A:$C,3,FALSE)</f>
        <v>Zagreb 3</v>
      </c>
      <c r="D1269" s="26" t="s">
        <v>2869</v>
      </c>
      <c r="E1269" s="42" t="s">
        <v>2871</v>
      </c>
      <c r="F1269" s="35" t="str">
        <f>VLOOKUP(E1269,'[1]CM Liga'!$A:$D,4,FALSE)</f>
        <v>Zagreb</v>
      </c>
      <c r="G1269" s="26">
        <v>4</v>
      </c>
      <c r="H1269" s="36" t="s">
        <v>13</v>
      </c>
      <c r="I1269" s="37">
        <v>80</v>
      </c>
      <c r="J1269" s="38">
        <v>100</v>
      </c>
      <c r="K1269" s="39"/>
      <c r="L1269" s="40" t="s">
        <v>2870</v>
      </c>
      <c r="M1269" s="26"/>
      <c r="N1269" s="26"/>
      <c r="O1269" s="35" t="str">
        <f t="shared" si="21"/>
        <v>DA</v>
      </c>
    </row>
    <row r="1270" spans="1:15" ht="15.75" customHeight="1">
      <c r="A1270" s="34">
        <v>1269</v>
      </c>
      <c r="B1270" s="34">
        <f>VLOOKUP(E1270,'[1]CM Liga'!$A:$B,2,FALSE)</f>
        <v>121</v>
      </c>
      <c r="C1270" s="35" t="str">
        <f>VLOOKUP(E1270,'[1]CM Liga'!$A:$C,3,FALSE)</f>
        <v>Osijek</v>
      </c>
      <c r="D1270" s="26" t="s">
        <v>1253</v>
      </c>
      <c r="E1270" s="42" t="s">
        <v>2959</v>
      </c>
      <c r="F1270" s="35" t="str">
        <f>VLOOKUP(E1270,'[1]CM Liga'!$A:$D,4,FALSE)</f>
        <v>Osijek</v>
      </c>
      <c r="G1270" s="26">
        <v>1</v>
      </c>
      <c r="H1270" s="36" t="s">
        <v>36</v>
      </c>
      <c r="I1270" s="37">
        <v>330</v>
      </c>
      <c r="J1270" s="38">
        <v>13.35</v>
      </c>
      <c r="K1270" s="39" t="s">
        <v>1254</v>
      </c>
      <c r="L1270" s="40" t="s">
        <v>1255</v>
      </c>
      <c r="M1270" s="26" t="s">
        <v>16</v>
      </c>
      <c r="N1270" s="26"/>
      <c r="O1270" s="35" t="str">
        <f t="shared" si="21"/>
        <v>NE</v>
      </c>
    </row>
    <row r="1271" spans="1:15" ht="15.75" customHeight="1">
      <c r="A1271" s="34">
        <v>1270</v>
      </c>
      <c r="B1271" s="34">
        <f>VLOOKUP(E1271,'[1]CM Liga'!$A:$B,2,FALSE)</f>
        <v>121</v>
      </c>
      <c r="C1271" s="35" t="str">
        <f>VLOOKUP(E1271,'[1]CM Liga'!$A:$C,3,FALSE)</f>
        <v>Osijek</v>
      </c>
      <c r="D1271" s="26" t="s">
        <v>1256</v>
      </c>
      <c r="E1271" s="42" t="s">
        <v>2959</v>
      </c>
      <c r="F1271" s="35" t="str">
        <f>VLOOKUP(E1271,'[1]CM Liga'!$A:$D,4,FALSE)</f>
        <v>Osijek</v>
      </c>
      <c r="G1271" s="26">
        <v>2</v>
      </c>
      <c r="H1271" s="36" t="s">
        <v>36</v>
      </c>
      <c r="I1271" s="37">
        <v>330</v>
      </c>
      <c r="J1271" s="38">
        <v>12.94</v>
      </c>
      <c r="K1271" s="39" t="s">
        <v>1257</v>
      </c>
      <c r="L1271" s="40" t="s">
        <v>1255</v>
      </c>
      <c r="M1271" s="26" t="s">
        <v>16</v>
      </c>
      <c r="N1271" s="26"/>
      <c r="O1271" s="35" t="str">
        <f t="shared" si="21"/>
        <v>NE</v>
      </c>
    </row>
    <row r="1272" spans="1:15" ht="15.75" customHeight="1">
      <c r="A1272" s="34">
        <v>1271</v>
      </c>
      <c r="B1272" s="34">
        <f>VLOOKUP(E1272,'[1]CM Liga'!$A:$B,2,FALSE)</f>
        <v>121</v>
      </c>
      <c r="C1272" s="35" t="str">
        <f>VLOOKUP(E1272,'[1]CM Liga'!$A:$C,3,FALSE)</f>
        <v>Osijek</v>
      </c>
      <c r="D1272" s="26" t="s">
        <v>1258</v>
      </c>
      <c r="E1272" s="42" t="s">
        <v>2959</v>
      </c>
      <c r="F1272" s="35" t="str">
        <f>VLOOKUP(E1272,'[1]CM Liga'!$A:$D,4,FALSE)</f>
        <v>Osijek</v>
      </c>
      <c r="G1272" s="26">
        <v>3</v>
      </c>
      <c r="H1272" s="36" t="s">
        <v>36</v>
      </c>
      <c r="I1272" s="37">
        <v>340</v>
      </c>
      <c r="J1272" s="38">
        <v>12.71</v>
      </c>
      <c r="K1272" s="39" t="s">
        <v>2958</v>
      </c>
      <c r="L1272" s="40" t="s">
        <v>1255</v>
      </c>
      <c r="M1272" s="26" t="s">
        <v>16</v>
      </c>
      <c r="N1272" s="26"/>
      <c r="O1272" s="35" t="str">
        <f t="shared" si="21"/>
        <v>NE</v>
      </c>
    </row>
    <row r="1273" spans="1:15" ht="15.75" customHeight="1">
      <c r="A1273" s="34">
        <v>1272</v>
      </c>
      <c r="B1273" s="34">
        <f>VLOOKUP(E1273,'[1]CM Liga'!$A:$B,2,FALSE)</f>
        <v>5</v>
      </c>
      <c r="C1273" s="35" t="str">
        <f>VLOOKUP(E1273,'[1]CM Liga'!$A:$C,3,FALSE)</f>
        <v>Split 1</v>
      </c>
      <c r="D1273" s="26" t="s">
        <v>2960</v>
      </c>
      <c r="E1273" s="35" t="s">
        <v>137</v>
      </c>
      <c r="F1273" s="35" t="str">
        <f>VLOOKUP(E1273,'[1]CM Liga'!$A:$D,4,FALSE)</f>
        <v>Grohote</v>
      </c>
      <c r="G1273" s="26">
        <v>1</v>
      </c>
      <c r="H1273" s="36" t="s">
        <v>36</v>
      </c>
      <c r="I1273" s="37">
        <v>280</v>
      </c>
      <c r="J1273" s="38">
        <v>13</v>
      </c>
      <c r="K1273" s="39" t="s">
        <v>2961</v>
      </c>
      <c r="L1273" s="40" t="s">
        <v>2962</v>
      </c>
      <c r="M1273" s="26" t="s">
        <v>16</v>
      </c>
      <c r="N1273" s="26"/>
      <c r="O1273" s="35" t="str">
        <f t="shared" si="21"/>
        <v>NE</v>
      </c>
    </row>
    <row r="1274" spans="1:15" ht="15.75" customHeight="1">
      <c r="A1274" s="34">
        <v>1273</v>
      </c>
      <c r="B1274" s="34">
        <f>VLOOKUP(E1274,'[1]CM Liga'!$A:$B,2,FALSE)</f>
        <v>5</v>
      </c>
      <c r="C1274" s="35" t="str">
        <f>VLOOKUP(E1274,'[1]CM Liga'!$A:$C,3,FALSE)</f>
        <v>Split 1</v>
      </c>
      <c r="D1274" s="26" t="s">
        <v>2963</v>
      </c>
      <c r="E1274" s="35" t="s">
        <v>137</v>
      </c>
      <c r="F1274" s="35" t="str">
        <f>VLOOKUP(E1274,'[1]CM Liga'!$A:$D,4,FALSE)</f>
        <v>Grohote</v>
      </c>
      <c r="G1274" s="26">
        <v>2</v>
      </c>
      <c r="H1274" s="36" t="s">
        <v>36</v>
      </c>
      <c r="I1274" s="37">
        <v>330</v>
      </c>
      <c r="J1274" s="38">
        <v>13</v>
      </c>
      <c r="K1274" s="39" t="s">
        <v>2964</v>
      </c>
      <c r="L1274" s="40" t="s">
        <v>2962</v>
      </c>
      <c r="M1274" s="26" t="s">
        <v>16</v>
      </c>
      <c r="N1274" s="26"/>
      <c r="O1274" s="35" t="str">
        <f t="shared" si="21"/>
        <v>NE</v>
      </c>
    </row>
    <row r="1275" spans="1:15" ht="15.75" customHeight="1">
      <c r="A1275" s="34">
        <v>1274</v>
      </c>
      <c r="B1275" s="34">
        <f>VLOOKUP(E1275,'[1]CM Liga'!$A:$B,2,FALSE)</f>
        <v>5</v>
      </c>
      <c r="C1275" s="35" t="str">
        <f>VLOOKUP(E1275,'[1]CM Liga'!$A:$C,3,FALSE)</f>
        <v>Split 1</v>
      </c>
      <c r="D1275" s="26" t="s">
        <v>2965</v>
      </c>
      <c r="E1275" s="35" t="s">
        <v>137</v>
      </c>
      <c r="F1275" s="35" t="str">
        <f>VLOOKUP(E1275,'[1]CM Liga'!$A:$D,4,FALSE)</f>
        <v>Grohote</v>
      </c>
      <c r="G1275" s="26">
        <v>3</v>
      </c>
      <c r="H1275" s="36" t="s">
        <v>36</v>
      </c>
      <c r="I1275" s="37">
        <v>250</v>
      </c>
      <c r="J1275" s="38">
        <v>13</v>
      </c>
      <c r="K1275" s="39" t="s">
        <v>2964</v>
      </c>
      <c r="L1275" s="40" t="s">
        <v>2962</v>
      </c>
      <c r="M1275" s="26" t="s">
        <v>16</v>
      </c>
      <c r="N1275" s="26"/>
      <c r="O1275" s="35" t="str">
        <f t="shared" si="21"/>
        <v>NE</v>
      </c>
    </row>
    <row r="1276" spans="1:15" ht="15.75" customHeight="1">
      <c r="A1276" s="34">
        <v>1275</v>
      </c>
      <c r="B1276" s="34">
        <f>VLOOKUP(E1276,'[1]CM Liga'!$A:$B,2,FALSE)</f>
        <v>5</v>
      </c>
      <c r="C1276" s="35" t="str">
        <f>VLOOKUP(E1276,'[1]CM Liga'!$A:$C,3,FALSE)</f>
        <v>Split 1</v>
      </c>
      <c r="D1276" s="26" t="s">
        <v>2966</v>
      </c>
      <c r="E1276" s="35" t="s">
        <v>137</v>
      </c>
      <c r="F1276" s="35" t="str">
        <f>VLOOKUP(E1276,'[1]CM Liga'!$A:$D,4,FALSE)</f>
        <v>Grohote</v>
      </c>
      <c r="G1276" s="26">
        <v>4</v>
      </c>
      <c r="H1276" s="36" t="s">
        <v>36</v>
      </c>
      <c r="I1276" s="37">
        <v>340</v>
      </c>
      <c r="J1276" s="38">
        <v>13.5</v>
      </c>
      <c r="K1276" s="39" t="s">
        <v>2967</v>
      </c>
      <c r="L1276" s="40" t="s">
        <v>2962</v>
      </c>
      <c r="M1276" s="26" t="s">
        <v>16</v>
      </c>
      <c r="N1276" s="26"/>
      <c r="O1276" s="35" t="str">
        <f t="shared" si="21"/>
        <v>NE</v>
      </c>
    </row>
    <row r="1277" spans="1:15" ht="15.75" customHeight="1">
      <c r="A1277" s="34">
        <v>1276</v>
      </c>
      <c r="B1277" s="34">
        <f>VLOOKUP(E1277,'[1]CM Liga'!$A:$B,2,FALSE)</f>
        <v>5</v>
      </c>
      <c r="C1277" s="35" t="str">
        <f>VLOOKUP(E1277,'[1]CM Liga'!$A:$C,3,FALSE)</f>
        <v>Split 1</v>
      </c>
      <c r="D1277" s="26" t="s">
        <v>2968</v>
      </c>
      <c r="E1277" s="35" t="s">
        <v>137</v>
      </c>
      <c r="F1277" s="35" t="str">
        <f>VLOOKUP(E1277,'[1]CM Liga'!$A:$D,4,FALSE)</f>
        <v>Grohote</v>
      </c>
      <c r="G1277" s="26">
        <v>5</v>
      </c>
      <c r="H1277" s="36" t="s">
        <v>36</v>
      </c>
      <c r="I1277" s="37">
        <v>340</v>
      </c>
      <c r="J1277" s="38">
        <v>13</v>
      </c>
      <c r="K1277" s="39" t="s">
        <v>2969</v>
      </c>
      <c r="L1277" s="40" t="s">
        <v>2962</v>
      </c>
      <c r="M1277" s="26" t="s">
        <v>16</v>
      </c>
      <c r="N1277" s="26"/>
      <c r="O1277" s="35" t="str">
        <f t="shared" si="21"/>
        <v>NE</v>
      </c>
    </row>
    <row r="1278" spans="1:15" ht="15.75" customHeight="1">
      <c r="A1278" s="34">
        <v>1277</v>
      </c>
      <c r="B1278" s="34">
        <f>VLOOKUP(E1278,'[1]CM Liga'!$A:$B,2,FALSE)</f>
        <v>343</v>
      </c>
      <c r="C1278" s="35" t="str">
        <f>VLOOKUP(E1278,'[1]CM Liga'!$A:$C,3,FALSE)</f>
        <v>Vinkovci</v>
      </c>
      <c r="D1278" s="26" t="s">
        <v>2979</v>
      </c>
      <c r="E1278" s="35" t="s">
        <v>2989</v>
      </c>
      <c r="F1278" s="35" t="str">
        <f>VLOOKUP(E1278,'[1]CM Liga'!$A:$D,4,FALSE)</f>
        <v>Gradište</v>
      </c>
      <c r="G1278" s="26">
        <v>1</v>
      </c>
      <c r="H1278" s="36" t="s">
        <v>13</v>
      </c>
      <c r="I1278" s="37">
        <v>170</v>
      </c>
      <c r="J1278" s="38">
        <v>7</v>
      </c>
      <c r="K1278" s="39" t="s">
        <v>2970</v>
      </c>
      <c r="L1278" s="40" t="s">
        <v>2988</v>
      </c>
      <c r="M1278" s="26" t="s">
        <v>81</v>
      </c>
      <c r="N1278" s="26"/>
      <c r="O1278" s="35" t="str">
        <f t="shared" si="21"/>
        <v>DA</v>
      </c>
    </row>
    <row r="1279" spans="1:15" ht="15.75" customHeight="1">
      <c r="A1279" s="34">
        <v>1278</v>
      </c>
      <c r="B1279" s="34">
        <f>VLOOKUP(E1279,'[1]CM Liga'!$A:$B,2,FALSE)</f>
        <v>343</v>
      </c>
      <c r="C1279" s="35" t="str">
        <f>VLOOKUP(E1279,'[1]CM Liga'!$A:$C,3,FALSE)</f>
        <v>Vinkovci</v>
      </c>
      <c r="D1279" s="26" t="s">
        <v>2980</v>
      </c>
      <c r="E1279" s="35" t="s">
        <v>2989</v>
      </c>
      <c r="F1279" s="35" t="str">
        <f>VLOOKUP(E1279,'[1]CM Liga'!$A:$D,4,FALSE)</f>
        <v>Gradište</v>
      </c>
      <c r="G1279" s="26">
        <v>2</v>
      </c>
      <c r="H1279" s="36" t="s">
        <v>13</v>
      </c>
      <c r="I1279" s="37">
        <v>180</v>
      </c>
      <c r="J1279" s="38">
        <v>4</v>
      </c>
      <c r="K1279" s="39" t="s">
        <v>2971</v>
      </c>
      <c r="L1279" s="40" t="s">
        <v>2988</v>
      </c>
      <c r="M1279" s="26" t="s">
        <v>81</v>
      </c>
      <c r="N1279" s="26"/>
      <c r="O1279" s="35" t="str">
        <f t="shared" si="21"/>
        <v>DA</v>
      </c>
    </row>
    <row r="1280" spans="1:15" ht="15.75" customHeight="1">
      <c r="A1280" s="34">
        <v>1279</v>
      </c>
      <c r="B1280" s="34">
        <f>VLOOKUP(E1280,'[1]CM Liga'!$A:$B,2,FALSE)</f>
        <v>343</v>
      </c>
      <c r="C1280" s="35" t="str">
        <f>VLOOKUP(E1280,'[1]CM Liga'!$A:$C,3,FALSE)</f>
        <v>Vinkovci</v>
      </c>
      <c r="D1280" s="26" t="s">
        <v>2981</v>
      </c>
      <c r="E1280" s="35" t="s">
        <v>2989</v>
      </c>
      <c r="F1280" s="35" t="str">
        <f>VLOOKUP(E1280,'[1]CM Liga'!$A:$D,4,FALSE)</f>
        <v>Gradište</v>
      </c>
      <c r="G1280" s="26">
        <v>3</v>
      </c>
      <c r="H1280" s="36" t="s">
        <v>13</v>
      </c>
      <c r="I1280" s="37">
        <v>160</v>
      </c>
      <c r="J1280" s="38">
        <v>4</v>
      </c>
      <c r="K1280" s="39" t="s">
        <v>2972</v>
      </c>
      <c r="L1280" s="40" t="s">
        <v>2988</v>
      </c>
      <c r="M1280" s="26" t="s">
        <v>81</v>
      </c>
      <c r="N1280" s="26"/>
      <c r="O1280" s="35" t="str">
        <f t="shared" si="21"/>
        <v>DA</v>
      </c>
    </row>
    <row r="1281" spans="1:15" ht="15.75" customHeight="1">
      <c r="A1281" s="34">
        <v>1280</v>
      </c>
      <c r="B1281" s="34">
        <f>VLOOKUP(E1281,'[1]CM Liga'!$A:$B,2,FALSE)</f>
        <v>343</v>
      </c>
      <c r="C1281" s="35" t="str">
        <f>VLOOKUP(E1281,'[1]CM Liga'!$A:$C,3,FALSE)</f>
        <v>Vinkovci</v>
      </c>
      <c r="D1281" s="26" t="s">
        <v>2982</v>
      </c>
      <c r="E1281" s="35" t="s">
        <v>2989</v>
      </c>
      <c r="F1281" s="35" t="str">
        <f>VLOOKUP(E1281,'[1]CM Liga'!$A:$D,4,FALSE)</f>
        <v>Gradište</v>
      </c>
      <c r="G1281" s="26">
        <v>4</v>
      </c>
      <c r="H1281" s="36" t="s">
        <v>13</v>
      </c>
      <c r="I1281" s="37">
        <v>180</v>
      </c>
      <c r="J1281" s="38">
        <v>7</v>
      </c>
      <c r="K1281" s="39" t="s">
        <v>2973</v>
      </c>
      <c r="L1281" s="40" t="s">
        <v>2988</v>
      </c>
      <c r="M1281" s="26" t="s">
        <v>81</v>
      </c>
      <c r="N1281" s="26"/>
      <c r="O1281" s="35" t="str">
        <f t="shared" si="21"/>
        <v>DA</v>
      </c>
    </row>
    <row r="1282" spans="1:15" ht="15.75" customHeight="1">
      <c r="A1282" s="34">
        <v>1281</v>
      </c>
      <c r="B1282" s="34">
        <f>VLOOKUP(E1282,'[1]CM Liga'!$A:$B,2,FALSE)</f>
        <v>343</v>
      </c>
      <c r="C1282" s="35" t="str">
        <f>VLOOKUP(E1282,'[1]CM Liga'!$A:$C,3,FALSE)</f>
        <v>Vinkovci</v>
      </c>
      <c r="D1282" s="26" t="s">
        <v>2983</v>
      </c>
      <c r="E1282" s="35" t="s">
        <v>2989</v>
      </c>
      <c r="F1282" s="35" t="str">
        <f>VLOOKUP(E1282,'[1]CM Liga'!$A:$D,4,FALSE)</f>
        <v>Gradište</v>
      </c>
      <c r="G1282" s="26">
        <v>5</v>
      </c>
      <c r="H1282" s="36" t="s">
        <v>13</v>
      </c>
      <c r="I1282" s="37">
        <v>170</v>
      </c>
      <c r="J1282" s="38">
        <v>5</v>
      </c>
      <c r="K1282" s="39" t="s">
        <v>2974</v>
      </c>
      <c r="L1282" s="40" t="s">
        <v>2988</v>
      </c>
      <c r="M1282" s="26" t="s">
        <v>81</v>
      </c>
      <c r="N1282" s="26"/>
      <c r="O1282" s="35" t="str">
        <f t="shared" si="21"/>
        <v>DA</v>
      </c>
    </row>
    <row r="1283" spans="1:15" ht="15.75" customHeight="1">
      <c r="A1283" s="34">
        <v>1282</v>
      </c>
      <c r="B1283" s="34">
        <f>VLOOKUP(E1283,'[1]CM Liga'!$A:$B,2,FALSE)</f>
        <v>343</v>
      </c>
      <c r="C1283" s="35" t="str">
        <f>VLOOKUP(E1283,'[1]CM Liga'!$A:$C,3,FALSE)</f>
        <v>Vinkovci</v>
      </c>
      <c r="D1283" s="26" t="s">
        <v>2984</v>
      </c>
      <c r="E1283" s="35" t="s">
        <v>2989</v>
      </c>
      <c r="F1283" s="35" t="str">
        <f>VLOOKUP(E1283,'[1]CM Liga'!$A:$D,4,FALSE)</f>
        <v>Gradište</v>
      </c>
      <c r="G1283" s="26">
        <v>6</v>
      </c>
      <c r="H1283" s="36" t="s">
        <v>36</v>
      </c>
      <c r="I1283" s="37">
        <v>340</v>
      </c>
      <c r="J1283" s="38">
        <v>7</v>
      </c>
      <c r="K1283" s="39" t="s">
        <v>2975</v>
      </c>
      <c r="L1283" s="40" t="s">
        <v>2988</v>
      </c>
      <c r="M1283" s="26" t="s">
        <v>81</v>
      </c>
      <c r="N1283" s="26"/>
      <c r="O1283" s="35" t="str">
        <f t="shared" si="21"/>
        <v>DA</v>
      </c>
    </row>
    <row r="1284" spans="1:15" ht="15.75" customHeight="1">
      <c r="A1284" s="34">
        <v>1283</v>
      </c>
      <c r="B1284" s="34">
        <f>VLOOKUP(E1284,'[1]CM Liga'!$A:$B,2,FALSE)</f>
        <v>343</v>
      </c>
      <c r="C1284" s="35" t="str">
        <f>VLOOKUP(E1284,'[1]CM Liga'!$A:$C,3,FALSE)</f>
        <v>Vinkovci</v>
      </c>
      <c r="D1284" s="26" t="s">
        <v>2985</v>
      </c>
      <c r="E1284" s="35" t="s">
        <v>2989</v>
      </c>
      <c r="F1284" s="35" t="str">
        <f>VLOOKUP(E1284,'[1]CM Liga'!$A:$D,4,FALSE)</f>
        <v>Gradište</v>
      </c>
      <c r="G1284" s="26">
        <v>7</v>
      </c>
      <c r="H1284" s="36" t="s">
        <v>36</v>
      </c>
      <c r="I1284" s="37">
        <v>310</v>
      </c>
      <c r="J1284" s="38">
        <v>8</v>
      </c>
      <c r="K1284" s="39" t="s">
        <v>2976</v>
      </c>
      <c r="L1284" s="40" t="s">
        <v>2988</v>
      </c>
      <c r="M1284" s="26" t="s">
        <v>81</v>
      </c>
      <c r="N1284" s="26"/>
      <c r="O1284" s="35" t="str">
        <f t="shared" si="21"/>
        <v>DA</v>
      </c>
    </row>
    <row r="1285" spans="1:15" ht="15.75" customHeight="1">
      <c r="A1285" s="34">
        <v>1284</v>
      </c>
      <c r="B1285" s="34">
        <f>VLOOKUP(E1285,'[1]CM Liga'!$A:$B,2,FALSE)</f>
        <v>343</v>
      </c>
      <c r="C1285" s="35" t="str">
        <f>VLOOKUP(E1285,'[1]CM Liga'!$A:$C,3,FALSE)</f>
        <v>Vinkovci</v>
      </c>
      <c r="D1285" s="26" t="s">
        <v>2986</v>
      </c>
      <c r="E1285" s="35" t="s">
        <v>2989</v>
      </c>
      <c r="F1285" s="35" t="str">
        <f>VLOOKUP(E1285,'[1]CM Liga'!$A:$D,4,FALSE)</f>
        <v>Gradište</v>
      </c>
      <c r="G1285" s="26">
        <v>8</v>
      </c>
      <c r="H1285" s="36" t="s">
        <v>36</v>
      </c>
      <c r="I1285" s="37">
        <v>300</v>
      </c>
      <c r="J1285" s="38">
        <v>5</v>
      </c>
      <c r="K1285" s="39" t="s">
        <v>2977</v>
      </c>
      <c r="L1285" s="40" t="s">
        <v>2988</v>
      </c>
      <c r="M1285" s="26" t="s">
        <v>81</v>
      </c>
      <c r="N1285" s="26"/>
      <c r="O1285" s="35" t="str">
        <f t="shared" si="21"/>
        <v>DA</v>
      </c>
    </row>
    <row r="1286" spans="1:15" ht="15.75" customHeight="1">
      <c r="A1286" s="34">
        <v>1285</v>
      </c>
      <c r="B1286" s="34">
        <f>VLOOKUP(E1286,'[1]CM Liga'!$A:$B,2,FALSE)</f>
        <v>343</v>
      </c>
      <c r="C1286" s="35" t="str">
        <f>VLOOKUP(E1286,'[1]CM Liga'!$A:$C,3,FALSE)</f>
        <v>Vinkovci</v>
      </c>
      <c r="D1286" s="26" t="s">
        <v>2987</v>
      </c>
      <c r="E1286" s="35" t="s">
        <v>2989</v>
      </c>
      <c r="F1286" s="35" t="str">
        <f>VLOOKUP(E1286,'[1]CM Liga'!$A:$D,4,FALSE)</f>
        <v>Gradište</v>
      </c>
      <c r="G1286" s="26">
        <v>9</v>
      </c>
      <c r="H1286" s="36" t="s">
        <v>36</v>
      </c>
      <c r="I1286" s="37">
        <v>330</v>
      </c>
      <c r="J1286" s="38">
        <v>7</v>
      </c>
      <c r="K1286" s="39" t="s">
        <v>2978</v>
      </c>
      <c r="L1286" s="40" t="s">
        <v>2988</v>
      </c>
      <c r="M1286" s="26" t="s">
        <v>81</v>
      </c>
      <c r="N1286" s="26"/>
      <c r="O1286" s="35" t="str">
        <f t="shared" si="21"/>
        <v>DA</v>
      </c>
    </row>
    <row r="1287" spans="1:15" ht="15.75" customHeight="1">
      <c r="A1287" s="34">
        <v>1286</v>
      </c>
      <c r="B1287" s="34">
        <f>VLOOKUP(E1287,'[1]CM Liga'!$A:$B,2,FALSE)</f>
        <v>283</v>
      </c>
      <c r="C1287" s="35" t="str">
        <f>VLOOKUP(E1287,'[1]CM Liga'!$A:$C,3,FALSE)</f>
        <v>Zagreb 1</v>
      </c>
      <c r="D1287" s="26" t="s">
        <v>2990</v>
      </c>
      <c r="E1287" s="35" t="s">
        <v>3010</v>
      </c>
      <c r="F1287" s="35" t="str">
        <f>VLOOKUP(E1287,'[1]CM Liga'!$A:$D,4,FALSE)</f>
        <v xml:space="preserve">Zagreb-Dubrava </v>
      </c>
      <c r="G1287" s="26">
        <v>1</v>
      </c>
      <c r="H1287" s="36" t="s">
        <v>36</v>
      </c>
      <c r="I1287" s="37">
        <v>330</v>
      </c>
      <c r="J1287" s="38">
        <v>10.7</v>
      </c>
      <c r="K1287" s="39" t="s">
        <v>2991</v>
      </c>
      <c r="L1287" s="40" t="s">
        <v>2992</v>
      </c>
      <c r="M1287" s="26" t="s">
        <v>2993</v>
      </c>
      <c r="N1287" s="26"/>
      <c r="O1287" s="35" t="str">
        <f t="shared" si="21"/>
        <v>DA</v>
      </c>
    </row>
    <row r="1288" spans="1:15" ht="15.75" customHeight="1">
      <c r="A1288" s="34">
        <v>1287</v>
      </c>
      <c r="B1288" s="34">
        <f>VLOOKUP(E1288,'[1]CM Liga'!$A:$B,2,FALSE)</f>
        <v>283</v>
      </c>
      <c r="C1288" s="35" t="str">
        <f>VLOOKUP(E1288,'[1]CM Liga'!$A:$C,3,FALSE)</f>
        <v>Zagreb 1</v>
      </c>
      <c r="D1288" s="26" t="s">
        <v>2994</v>
      </c>
      <c r="E1288" s="35" t="s">
        <v>3010</v>
      </c>
      <c r="F1288" s="35" t="str">
        <f>VLOOKUP(E1288,'[1]CM Liga'!$A:$D,4,FALSE)</f>
        <v xml:space="preserve">Zagreb-Dubrava </v>
      </c>
      <c r="G1288" s="26">
        <v>2</v>
      </c>
      <c r="H1288" s="36" t="s">
        <v>36</v>
      </c>
      <c r="I1288" s="37">
        <v>330</v>
      </c>
      <c r="J1288" s="38">
        <v>8.9</v>
      </c>
      <c r="K1288" s="39" t="s">
        <v>2995</v>
      </c>
      <c r="L1288" s="40" t="s">
        <v>2992</v>
      </c>
      <c r="M1288" s="26" t="s">
        <v>2993</v>
      </c>
      <c r="N1288" s="26"/>
      <c r="O1288" s="35" t="str">
        <f t="shared" si="21"/>
        <v>DA</v>
      </c>
    </row>
    <row r="1289" spans="1:15" ht="15.75" customHeight="1">
      <c r="A1289" s="34">
        <v>1288</v>
      </c>
      <c r="B1289" s="34">
        <f>VLOOKUP(E1289,'[1]CM Liga'!$A:$B,2,FALSE)</f>
        <v>283</v>
      </c>
      <c r="C1289" s="35" t="str">
        <f>VLOOKUP(E1289,'[1]CM Liga'!$A:$C,3,FALSE)</f>
        <v>Zagreb 1</v>
      </c>
      <c r="D1289" s="26" t="s">
        <v>2996</v>
      </c>
      <c r="E1289" s="35" t="s">
        <v>3010</v>
      </c>
      <c r="F1289" s="35" t="str">
        <f>VLOOKUP(E1289,'[1]CM Liga'!$A:$D,4,FALSE)</f>
        <v xml:space="preserve">Zagreb-Dubrava </v>
      </c>
      <c r="G1289" s="26">
        <v>3</v>
      </c>
      <c r="H1289" s="36" t="s">
        <v>36</v>
      </c>
      <c r="I1289" s="37">
        <v>340</v>
      </c>
      <c r="J1289" s="38">
        <v>4.5999999999999996</v>
      </c>
      <c r="K1289" s="39" t="s">
        <v>2997</v>
      </c>
      <c r="L1289" s="40" t="s">
        <v>2992</v>
      </c>
      <c r="M1289" s="26" t="s">
        <v>2993</v>
      </c>
      <c r="N1289" s="26"/>
      <c r="O1289" s="35" t="str">
        <f t="shared" si="21"/>
        <v>DA</v>
      </c>
    </row>
    <row r="1290" spans="1:15" ht="15.75" customHeight="1">
      <c r="A1290" s="34">
        <v>1289</v>
      </c>
      <c r="B1290" s="34">
        <f>VLOOKUP(E1290,'[1]CM Liga'!$A:$B,2,FALSE)</f>
        <v>283</v>
      </c>
      <c r="C1290" s="35" t="str">
        <f>VLOOKUP(E1290,'[1]CM Liga'!$A:$C,3,FALSE)</f>
        <v>Zagreb 1</v>
      </c>
      <c r="D1290" s="26" t="s">
        <v>2998</v>
      </c>
      <c r="E1290" s="35" t="s">
        <v>3010</v>
      </c>
      <c r="F1290" s="35" t="str">
        <f>VLOOKUP(E1290,'[1]CM Liga'!$A:$D,4,FALSE)</f>
        <v xml:space="preserve">Zagreb-Dubrava </v>
      </c>
      <c r="G1290" s="26">
        <v>4</v>
      </c>
      <c r="H1290" s="36" t="s">
        <v>36</v>
      </c>
      <c r="I1290" s="37">
        <v>330</v>
      </c>
      <c r="J1290" s="38">
        <v>6.3</v>
      </c>
      <c r="K1290" s="39" t="s">
        <v>2999</v>
      </c>
      <c r="L1290" s="40" t="s">
        <v>2992</v>
      </c>
      <c r="M1290" s="26" t="s">
        <v>2993</v>
      </c>
      <c r="N1290" s="26"/>
      <c r="O1290" s="35" t="str">
        <f t="shared" si="21"/>
        <v>DA</v>
      </c>
    </row>
    <row r="1291" spans="1:15" ht="15.75" customHeight="1">
      <c r="A1291" s="34">
        <v>1290</v>
      </c>
      <c r="B1291" s="34">
        <f>VLOOKUP(E1291,'[1]CM Liga'!$A:$B,2,FALSE)</f>
        <v>283</v>
      </c>
      <c r="C1291" s="35" t="str">
        <f>VLOOKUP(E1291,'[1]CM Liga'!$A:$C,3,FALSE)</f>
        <v>Zagreb 1</v>
      </c>
      <c r="D1291" s="26" t="s">
        <v>3000</v>
      </c>
      <c r="E1291" s="35" t="s">
        <v>3010</v>
      </c>
      <c r="F1291" s="35" t="str">
        <f>VLOOKUP(E1291,'[1]CM Liga'!$A:$D,4,FALSE)</f>
        <v xml:space="preserve">Zagreb-Dubrava </v>
      </c>
      <c r="G1291" s="26">
        <v>5</v>
      </c>
      <c r="H1291" s="36" t="s">
        <v>36</v>
      </c>
      <c r="I1291" s="37">
        <v>330</v>
      </c>
      <c r="J1291" s="38">
        <v>12.2</v>
      </c>
      <c r="K1291" s="39" t="s">
        <v>3001</v>
      </c>
      <c r="L1291" s="40" t="s">
        <v>2992</v>
      </c>
      <c r="M1291" s="26" t="s">
        <v>2993</v>
      </c>
      <c r="N1291" s="26"/>
      <c r="O1291" s="35" t="str">
        <f t="shared" si="21"/>
        <v>DA</v>
      </c>
    </row>
    <row r="1292" spans="1:15" ht="15.75" customHeight="1">
      <c r="A1292" s="34">
        <v>1291</v>
      </c>
      <c r="B1292" s="34">
        <f>VLOOKUP(E1292,'[1]CM Liga'!$A:$B,2,FALSE)</f>
        <v>283</v>
      </c>
      <c r="C1292" s="35" t="str">
        <f>VLOOKUP(E1292,'[1]CM Liga'!$A:$C,3,FALSE)</f>
        <v>Zagreb 1</v>
      </c>
      <c r="D1292" s="26" t="s">
        <v>3002</v>
      </c>
      <c r="E1292" s="35" t="s">
        <v>3010</v>
      </c>
      <c r="F1292" s="35" t="str">
        <f>VLOOKUP(E1292,'[1]CM Liga'!$A:$D,4,FALSE)</f>
        <v xml:space="preserve">Zagreb-Dubrava </v>
      </c>
      <c r="G1292" s="26">
        <v>6</v>
      </c>
      <c r="H1292" s="36" t="s">
        <v>36</v>
      </c>
      <c r="I1292" s="37">
        <v>330</v>
      </c>
      <c r="J1292" s="38">
        <v>11.8</v>
      </c>
      <c r="K1292" s="39" t="s">
        <v>3003</v>
      </c>
      <c r="L1292" s="40" t="s">
        <v>2992</v>
      </c>
      <c r="M1292" s="26" t="s">
        <v>2993</v>
      </c>
      <c r="N1292" s="26"/>
      <c r="O1292" s="35" t="str">
        <f t="shared" si="21"/>
        <v>DA</v>
      </c>
    </row>
    <row r="1293" spans="1:15" ht="15.75" customHeight="1">
      <c r="A1293" s="34">
        <v>1292</v>
      </c>
      <c r="B1293" s="34">
        <f>VLOOKUP(E1293,'[1]CM Liga'!$A:$B,2,FALSE)</f>
        <v>283</v>
      </c>
      <c r="C1293" s="35" t="str">
        <f>VLOOKUP(E1293,'[1]CM Liga'!$A:$C,3,FALSE)</f>
        <v>Zagreb 1</v>
      </c>
      <c r="D1293" s="26" t="s">
        <v>3004</v>
      </c>
      <c r="E1293" s="35" t="s">
        <v>3010</v>
      </c>
      <c r="F1293" s="35" t="str">
        <f>VLOOKUP(E1293,'[1]CM Liga'!$A:$D,4,FALSE)</f>
        <v xml:space="preserve">Zagreb-Dubrava </v>
      </c>
      <c r="G1293" s="26">
        <v>7</v>
      </c>
      <c r="H1293" s="36" t="s">
        <v>36</v>
      </c>
      <c r="I1293" s="37">
        <v>340</v>
      </c>
      <c r="J1293" s="38">
        <v>6.9</v>
      </c>
      <c r="K1293" s="39" t="s">
        <v>3005</v>
      </c>
      <c r="L1293" s="40" t="s">
        <v>2992</v>
      </c>
      <c r="M1293" s="26" t="s">
        <v>2993</v>
      </c>
      <c r="N1293" s="26"/>
      <c r="O1293" s="35" t="str">
        <f t="shared" si="21"/>
        <v>DA</v>
      </c>
    </row>
    <row r="1294" spans="1:15" ht="15.75" customHeight="1">
      <c r="A1294" s="34">
        <v>1293</v>
      </c>
      <c r="B1294" s="34">
        <f>VLOOKUP(E1294,'[1]CM Liga'!$A:$B,2,FALSE)</f>
        <v>283</v>
      </c>
      <c r="C1294" s="35" t="str">
        <f>VLOOKUP(E1294,'[1]CM Liga'!$A:$C,3,FALSE)</f>
        <v>Zagreb 1</v>
      </c>
      <c r="D1294" s="26" t="s">
        <v>3006</v>
      </c>
      <c r="E1294" s="35" t="s">
        <v>3010</v>
      </c>
      <c r="F1294" s="35" t="str">
        <f>VLOOKUP(E1294,'[1]CM Liga'!$A:$D,4,FALSE)</f>
        <v xml:space="preserve">Zagreb-Dubrava </v>
      </c>
      <c r="G1294" s="26">
        <v>8</v>
      </c>
      <c r="H1294" s="36" t="s">
        <v>36</v>
      </c>
      <c r="I1294" s="37">
        <v>340</v>
      </c>
      <c r="J1294" s="38">
        <v>7.1</v>
      </c>
      <c r="K1294" s="39" t="s">
        <v>3007</v>
      </c>
      <c r="L1294" s="40" t="s">
        <v>2992</v>
      </c>
      <c r="M1294" s="26" t="s">
        <v>2993</v>
      </c>
      <c r="N1294" s="26"/>
      <c r="O1294" s="35" t="str">
        <f t="shared" si="21"/>
        <v>DA</v>
      </c>
    </row>
    <row r="1295" spans="1:15" ht="15.75" customHeight="1">
      <c r="A1295" s="34">
        <v>1294</v>
      </c>
      <c r="B1295" s="34">
        <f>VLOOKUP(E1295,'[1]CM Liga'!$A:$B,2,FALSE)</f>
        <v>283</v>
      </c>
      <c r="C1295" s="35" t="str">
        <f>VLOOKUP(E1295,'[1]CM Liga'!$A:$C,3,FALSE)</f>
        <v>Zagreb 1</v>
      </c>
      <c r="D1295" s="26" t="s">
        <v>3008</v>
      </c>
      <c r="E1295" s="35" t="s">
        <v>3010</v>
      </c>
      <c r="F1295" s="35" t="str">
        <f>VLOOKUP(E1295,'[1]CM Liga'!$A:$D,4,FALSE)</f>
        <v xml:space="preserve">Zagreb-Dubrava </v>
      </c>
      <c r="G1295" s="26">
        <v>9</v>
      </c>
      <c r="H1295" s="36" t="s">
        <v>36</v>
      </c>
      <c r="I1295" s="37">
        <v>330</v>
      </c>
      <c r="J1295" s="38">
        <v>6.7</v>
      </c>
      <c r="K1295" s="39" t="s">
        <v>3009</v>
      </c>
      <c r="L1295" s="40" t="s">
        <v>2992</v>
      </c>
      <c r="M1295" s="26" t="s">
        <v>2993</v>
      </c>
      <c r="N1295" s="26"/>
      <c r="O1295" s="35" t="str">
        <f t="shared" si="21"/>
        <v>DA</v>
      </c>
    </row>
    <row r="1296" spans="1:15" ht="15.75">
      <c r="A1296" s="34">
        <v>1295</v>
      </c>
      <c r="B1296" s="34">
        <f>VLOOKUP(E1296,'[1]CM Liga'!$A:$B,2,FALSE)</f>
        <v>320</v>
      </c>
      <c r="C1296" s="35" t="str">
        <f>VLOOKUP(E1296,'[1]CM Liga'!$A:$C,3,FALSE)</f>
        <v>Valpovo</v>
      </c>
      <c r="D1296" s="26" t="s">
        <v>3017</v>
      </c>
      <c r="E1296" s="35" t="s">
        <v>3016</v>
      </c>
      <c r="F1296" s="35" t="str">
        <f>VLOOKUP(E1296,'[1]CM Liga'!$A:$D,4,FALSE)</f>
        <v>Popovac</v>
      </c>
      <c r="G1296" s="26">
        <v>1</v>
      </c>
      <c r="H1296" s="36" t="s">
        <v>36</v>
      </c>
      <c r="I1296" s="37">
        <v>50</v>
      </c>
      <c r="J1296" s="38">
        <v>13</v>
      </c>
      <c r="K1296" s="39" t="s">
        <v>3011</v>
      </c>
      <c r="L1296" s="40" t="s">
        <v>3012</v>
      </c>
      <c r="M1296" s="26" t="s">
        <v>81</v>
      </c>
      <c r="N1296" s="26"/>
      <c r="O1296" s="35" t="str">
        <f t="shared" si="21"/>
        <v>DA</v>
      </c>
    </row>
    <row r="1297" spans="1:15" ht="15.75">
      <c r="A1297" s="34">
        <v>1296</v>
      </c>
      <c r="B1297" s="34">
        <f>VLOOKUP(E1297,'[1]CM Liga'!$A:$B,2,FALSE)</f>
        <v>320</v>
      </c>
      <c r="C1297" s="35" t="str">
        <f>VLOOKUP(E1297,'[1]CM Liga'!$A:$C,3,FALSE)</f>
        <v>Valpovo</v>
      </c>
      <c r="D1297" s="26" t="s">
        <v>3018</v>
      </c>
      <c r="E1297" s="35" t="s">
        <v>3016</v>
      </c>
      <c r="F1297" s="35" t="str">
        <f>VLOOKUP(E1297,'[1]CM Liga'!$A:$D,4,FALSE)</f>
        <v>Popovac</v>
      </c>
      <c r="G1297" s="26">
        <v>2</v>
      </c>
      <c r="H1297" s="36" t="s">
        <v>36</v>
      </c>
      <c r="I1297" s="37">
        <v>60</v>
      </c>
      <c r="J1297" s="38">
        <v>13</v>
      </c>
      <c r="K1297" s="39" t="s">
        <v>3013</v>
      </c>
      <c r="L1297" s="40" t="s">
        <v>3012</v>
      </c>
      <c r="M1297" s="26" t="s">
        <v>81</v>
      </c>
      <c r="N1297" s="26"/>
      <c r="O1297" s="35" t="str">
        <f t="shared" si="21"/>
        <v>DA</v>
      </c>
    </row>
    <row r="1298" spans="1:15" ht="15.75">
      <c r="A1298" s="34">
        <v>1297</v>
      </c>
      <c r="B1298" s="34">
        <f>VLOOKUP(E1298,'[1]CM Liga'!$A:$B,2,FALSE)</f>
        <v>320</v>
      </c>
      <c r="C1298" s="35" t="str">
        <f>VLOOKUP(E1298,'[1]CM Liga'!$A:$C,3,FALSE)</f>
        <v>Valpovo</v>
      </c>
      <c r="D1298" s="26" t="s">
        <v>3019</v>
      </c>
      <c r="E1298" s="35" t="s">
        <v>3016</v>
      </c>
      <c r="F1298" s="35" t="str">
        <f>VLOOKUP(E1298,'[1]CM Liga'!$A:$D,4,FALSE)</f>
        <v>Popovac</v>
      </c>
      <c r="G1298" s="26">
        <v>3</v>
      </c>
      <c r="H1298" s="36" t="s">
        <v>36</v>
      </c>
      <c r="I1298" s="37">
        <v>50</v>
      </c>
      <c r="J1298" s="38">
        <v>13</v>
      </c>
      <c r="K1298" s="39" t="s">
        <v>3014</v>
      </c>
      <c r="L1298" s="40" t="s">
        <v>3012</v>
      </c>
      <c r="M1298" s="26" t="s">
        <v>81</v>
      </c>
      <c r="N1298" s="26"/>
      <c r="O1298" s="35" t="str">
        <f t="shared" si="21"/>
        <v>DA</v>
      </c>
    </row>
    <row r="1299" spans="1:15" ht="15.75">
      <c r="A1299" s="34">
        <v>1298</v>
      </c>
      <c r="B1299" s="34">
        <f>VLOOKUP(E1299,'[1]CM Liga'!$A:$B,2,FALSE)</f>
        <v>320</v>
      </c>
      <c r="C1299" s="35" t="str">
        <f>VLOOKUP(E1299,'[1]CM Liga'!$A:$C,3,FALSE)</f>
        <v>Valpovo</v>
      </c>
      <c r="D1299" s="26" t="s">
        <v>3020</v>
      </c>
      <c r="E1299" s="35" t="s">
        <v>3016</v>
      </c>
      <c r="F1299" s="35" t="str">
        <f>VLOOKUP(E1299,'[1]CM Liga'!$A:$D,4,FALSE)</f>
        <v>Popovac</v>
      </c>
      <c r="G1299" s="26">
        <v>4</v>
      </c>
      <c r="H1299" s="36" t="s">
        <v>36</v>
      </c>
      <c r="I1299" s="37">
        <v>60</v>
      </c>
      <c r="J1299" s="38">
        <v>13</v>
      </c>
      <c r="K1299" s="39" t="s">
        <v>3015</v>
      </c>
      <c r="L1299" s="40" t="s">
        <v>3012</v>
      </c>
      <c r="M1299" s="26" t="s">
        <v>81</v>
      </c>
      <c r="N1299" s="26"/>
      <c r="O1299" s="35" t="str">
        <f t="shared" si="21"/>
        <v>DA</v>
      </c>
    </row>
    <row r="1300" spans="1:15" ht="15.75">
      <c r="A1300" s="34">
        <v>1299</v>
      </c>
      <c r="B1300" s="34">
        <f>VLOOKUP(E1300,'[1]CM Liga'!$A:$B,2,FALSE)</f>
        <v>310</v>
      </c>
      <c r="C1300" s="35" t="str">
        <f>VLOOKUP(E1300,'[1]CM Liga'!$A:$C,3,FALSE)</f>
        <v>Zagreb 4</v>
      </c>
      <c r="D1300" s="26" t="s">
        <v>3021</v>
      </c>
      <c r="E1300" s="35" t="s">
        <v>3027</v>
      </c>
      <c r="F1300" s="35" t="str">
        <f>VLOOKUP(E1300,'[1]CM Liga'!$A:$D,4,FALSE)</f>
        <v>Zagreb</v>
      </c>
      <c r="G1300" s="26">
        <v>1</v>
      </c>
      <c r="H1300" s="36" t="s">
        <v>36</v>
      </c>
      <c r="I1300" s="37">
        <v>340</v>
      </c>
      <c r="J1300" s="38">
        <v>13</v>
      </c>
      <c r="K1300" s="39" t="s">
        <v>3022</v>
      </c>
      <c r="L1300" s="40" t="s">
        <v>3023</v>
      </c>
      <c r="M1300" s="26" t="s">
        <v>3024</v>
      </c>
      <c r="N1300" s="26"/>
      <c r="O1300" s="35" t="str">
        <f t="shared" si="21"/>
        <v>DA</v>
      </c>
    </row>
    <row r="1301" spans="1:15" ht="15.75">
      <c r="A1301" s="34">
        <v>1300</v>
      </c>
      <c r="B1301" s="34">
        <f>VLOOKUP(E1301,'[1]CM Liga'!$A:$B,2,FALSE)</f>
        <v>310</v>
      </c>
      <c r="C1301" s="35" t="str">
        <f>VLOOKUP(E1301,'[1]CM Liga'!$A:$C,3,FALSE)</f>
        <v>Zagreb 4</v>
      </c>
      <c r="D1301" s="26" t="s">
        <v>3025</v>
      </c>
      <c r="E1301" s="35" t="s">
        <v>3027</v>
      </c>
      <c r="F1301" s="35" t="str">
        <f>VLOOKUP(E1301,'[1]CM Liga'!$A:$D,4,FALSE)</f>
        <v>Zagreb</v>
      </c>
      <c r="G1301" s="26">
        <v>2</v>
      </c>
      <c r="H1301" s="36" t="s">
        <v>36</v>
      </c>
      <c r="I1301" s="37">
        <v>340</v>
      </c>
      <c r="J1301" s="38">
        <v>14</v>
      </c>
      <c r="K1301" s="39" t="s">
        <v>3026</v>
      </c>
      <c r="L1301" s="40" t="s">
        <v>3023</v>
      </c>
      <c r="M1301" s="26" t="s">
        <v>3024</v>
      </c>
      <c r="N1301" s="26"/>
      <c r="O1301" s="35" t="str">
        <f t="shared" si="21"/>
        <v>DA</v>
      </c>
    </row>
    <row r="1302" spans="1:15" ht="15.75">
      <c r="A1302" s="34">
        <v>1301</v>
      </c>
      <c r="B1302" s="34">
        <f>VLOOKUP(E1302,'[1]CM Liga'!$A:$B,2,FALSE)</f>
        <v>11</v>
      </c>
      <c r="C1302" s="35" t="str">
        <f>VLOOKUP(E1302,'[1]CM Liga'!$A:$C,3,FALSE)</f>
        <v>Šibenik</v>
      </c>
      <c r="D1302" s="26" t="s">
        <v>3029</v>
      </c>
      <c r="E1302" s="35" t="s">
        <v>3057</v>
      </c>
      <c r="F1302" s="35" t="str">
        <f>VLOOKUP(E1302,'[1]CM Liga'!$A:$D,4,FALSE)</f>
        <v>Šibenik</v>
      </c>
      <c r="G1302" s="26">
        <v>1</v>
      </c>
      <c r="H1302" s="36" t="s">
        <v>13</v>
      </c>
      <c r="I1302" s="37">
        <v>190</v>
      </c>
      <c r="J1302" s="38">
        <v>3.3</v>
      </c>
      <c r="K1302" s="39" t="s">
        <v>3030</v>
      </c>
      <c r="L1302" s="40" t="s">
        <v>3035</v>
      </c>
      <c r="M1302" s="26" t="s">
        <v>3024</v>
      </c>
      <c r="N1302" s="26"/>
      <c r="O1302" s="35" t="str">
        <f t="shared" si="21"/>
        <v>NE</v>
      </c>
    </row>
    <row r="1303" spans="1:15" ht="15.75">
      <c r="A1303" s="34">
        <v>1302</v>
      </c>
      <c r="B1303" s="34">
        <f>VLOOKUP(E1303,'[1]CM Liga'!$A:$B,2,FALSE)</f>
        <v>11</v>
      </c>
      <c r="C1303" s="35" t="str">
        <f>VLOOKUP(E1303,'[1]CM Liga'!$A:$C,3,FALSE)</f>
        <v>Šibenik</v>
      </c>
      <c r="D1303" s="26" t="s">
        <v>3031</v>
      </c>
      <c r="E1303" s="35" t="s">
        <v>3057</v>
      </c>
      <c r="F1303" s="35" t="str">
        <f>VLOOKUP(E1303,'[1]CM Liga'!$A:$D,4,FALSE)</f>
        <v>Šibenik</v>
      </c>
      <c r="G1303" s="26">
        <v>2</v>
      </c>
      <c r="H1303" s="36" t="s">
        <v>13</v>
      </c>
      <c r="I1303" s="37">
        <v>190</v>
      </c>
      <c r="J1303" s="38">
        <v>3.5</v>
      </c>
      <c r="K1303" s="39" t="s">
        <v>3032</v>
      </c>
      <c r="L1303" s="40" t="s">
        <v>3035</v>
      </c>
      <c r="M1303" s="26" t="s">
        <v>3024</v>
      </c>
      <c r="N1303" s="26"/>
      <c r="O1303" s="35" t="str">
        <f t="shared" si="21"/>
        <v>NE</v>
      </c>
    </row>
    <row r="1304" spans="1:15" ht="15.75">
      <c r="A1304" s="34">
        <v>1303</v>
      </c>
      <c r="B1304" s="34">
        <f>VLOOKUP(E1304,'[1]CM Liga'!$A:$B,2,FALSE)</f>
        <v>11</v>
      </c>
      <c r="C1304" s="35" t="str">
        <f>VLOOKUP(E1304,'[1]CM Liga'!$A:$C,3,FALSE)</f>
        <v>Šibenik</v>
      </c>
      <c r="D1304" s="26" t="s">
        <v>3033</v>
      </c>
      <c r="E1304" s="35" t="s">
        <v>3057</v>
      </c>
      <c r="F1304" s="35" t="str">
        <f>VLOOKUP(E1304,'[1]CM Liga'!$A:$D,4,FALSE)</f>
        <v>Šibenik</v>
      </c>
      <c r="G1304" s="26">
        <v>3</v>
      </c>
      <c r="H1304" s="36" t="s">
        <v>13</v>
      </c>
      <c r="I1304" s="37">
        <v>190</v>
      </c>
      <c r="J1304" s="38">
        <v>3.4</v>
      </c>
      <c r="K1304" s="39" t="s">
        <v>3034</v>
      </c>
      <c r="L1304" s="40" t="s">
        <v>3035</v>
      </c>
      <c r="M1304" s="26" t="s">
        <v>3024</v>
      </c>
      <c r="N1304" s="26"/>
      <c r="O1304" s="35" t="str">
        <f t="shared" si="21"/>
        <v>NE</v>
      </c>
    </row>
    <row r="1305" spans="1:15" ht="15.75">
      <c r="A1305" s="34">
        <v>1304</v>
      </c>
      <c r="B1305" s="34">
        <f>VLOOKUP(E1305,'[1]CM Liga'!$A:$B,2,FALSE)</f>
        <v>11</v>
      </c>
      <c r="C1305" s="35" t="str">
        <f>VLOOKUP(E1305,'[1]CM Liga'!$A:$C,3,FALSE)</f>
        <v>Šibenik</v>
      </c>
      <c r="D1305" s="26" t="s">
        <v>3036</v>
      </c>
      <c r="E1305" s="35" t="s">
        <v>3057</v>
      </c>
      <c r="F1305" s="35" t="str">
        <f>VLOOKUP(E1305,'[1]CM Liga'!$A:$D,4,FALSE)</f>
        <v>Šibenik</v>
      </c>
      <c r="G1305" s="26">
        <v>4</v>
      </c>
      <c r="H1305" s="36" t="s">
        <v>13</v>
      </c>
      <c r="I1305" s="37">
        <v>190</v>
      </c>
      <c r="J1305" s="38">
        <v>3.1</v>
      </c>
      <c r="K1305" s="39" t="s">
        <v>3037</v>
      </c>
      <c r="L1305" s="40" t="s">
        <v>3035</v>
      </c>
      <c r="M1305" s="26" t="s">
        <v>3024</v>
      </c>
      <c r="N1305" s="26"/>
      <c r="O1305" s="35" t="str">
        <f t="shared" si="21"/>
        <v>NE</v>
      </c>
    </row>
    <row r="1306" spans="1:15" ht="15.75">
      <c r="A1306" s="34">
        <v>1305</v>
      </c>
      <c r="B1306" s="34">
        <f>VLOOKUP(E1306,'[1]CM Liga'!$A:$B,2,FALSE)</f>
        <v>11</v>
      </c>
      <c r="C1306" s="35" t="str">
        <f>VLOOKUP(E1306,'[1]CM Liga'!$A:$C,3,FALSE)</f>
        <v>Šibenik</v>
      </c>
      <c r="D1306" s="26" t="s">
        <v>3038</v>
      </c>
      <c r="E1306" s="35" t="s">
        <v>3057</v>
      </c>
      <c r="F1306" s="35" t="str">
        <f>VLOOKUP(E1306,'[1]CM Liga'!$A:$D,4,FALSE)</f>
        <v>Šibenik</v>
      </c>
      <c r="G1306" s="26">
        <v>5</v>
      </c>
      <c r="H1306" s="36" t="s">
        <v>13</v>
      </c>
      <c r="I1306" s="37">
        <v>190</v>
      </c>
      <c r="J1306" s="38">
        <v>3.4</v>
      </c>
      <c r="K1306" s="39" t="s">
        <v>3039</v>
      </c>
      <c r="L1306" s="40" t="s">
        <v>3035</v>
      </c>
      <c r="M1306" s="26" t="s">
        <v>3024</v>
      </c>
      <c r="N1306" s="26"/>
      <c r="O1306" s="35" t="str">
        <f t="shared" si="21"/>
        <v>NE</v>
      </c>
    </row>
    <row r="1307" spans="1:15" ht="15.75">
      <c r="A1307" s="34">
        <v>1306</v>
      </c>
      <c r="B1307" s="34">
        <f>VLOOKUP(E1307,'[1]CM Liga'!$A:$B,2,FALSE)</f>
        <v>11</v>
      </c>
      <c r="C1307" s="35" t="str">
        <f>VLOOKUP(E1307,'[1]CM Liga'!$A:$C,3,FALSE)</f>
        <v>Šibenik</v>
      </c>
      <c r="D1307" s="26" t="s">
        <v>3040</v>
      </c>
      <c r="E1307" s="35" t="s">
        <v>3057</v>
      </c>
      <c r="F1307" s="35" t="str">
        <f>VLOOKUP(E1307,'[1]CM Liga'!$A:$D,4,FALSE)</f>
        <v>Šibenik</v>
      </c>
      <c r="G1307" s="26">
        <v>6</v>
      </c>
      <c r="H1307" s="36" t="s">
        <v>13</v>
      </c>
      <c r="I1307" s="37">
        <v>190</v>
      </c>
      <c r="J1307" s="38">
        <v>3.5</v>
      </c>
      <c r="K1307" s="39" t="s">
        <v>3041</v>
      </c>
      <c r="L1307" s="40" t="s">
        <v>3035</v>
      </c>
      <c r="M1307" s="26" t="s">
        <v>3024</v>
      </c>
      <c r="N1307" s="26"/>
      <c r="O1307" s="35" t="str">
        <f t="shared" si="21"/>
        <v>NE</v>
      </c>
    </row>
    <row r="1308" spans="1:15" ht="15.75">
      <c r="A1308" s="34">
        <v>1307</v>
      </c>
      <c r="B1308" s="34">
        <f>VLOOKUP(E1308,'[1]CM Liga'!$A:$B,2,FALSE)</f>
        <v>11</v>
      </c>
      <c r="C1308" s="35" t="str">
        <f>VLOOKUP(E1308,'[1]CM Liga'!$A:$C,3,FALSE)</f>
        <v>Šibenik</v>
      </c>
      <c r="D1308" s="26" t="s">
        <v>3042</v>
      </c>
      <c r="E1308" s="35" t="s">
        <v>3057</v>
      </c>
      <c r="F1308" s="35" t="str">
        <f>VLOOKUP(E1308,'[1]CM Liga'!$A:$D,4,FALSE)</f>
        <v>Šibenik</v>
      </c>
      <c r="G1308" s="26">
        <v>7</v>
      </c>
      <c r="H1308" s="36" t="s">
        <v>13</v>
      </c>
      <c r="I1308" s="37">
        <v>190</v>
      </c>
      <c r="J1308" s="38">
        <v>3.7</v>
      </c>
      <c r="K1308" s="39" t="s">
        <v>3043</v>
      </c>
      <c r="L1308" s="40" t="s">
        <v>3035</v>
      </c>
      <c r="M1308" s="26" t="s">
        <v>3024</v>
      </c>
      <c r="N1308" s="26"/>
      <c r="O1308" s="35" t="str">
        <f t="shared" si="21"/>
        <v>NE</v>
      </c>
    </row>
    <row r="1309" spans="1:15" ht="15.75">
      <c r="A1309" s="34">
        <v>1308</v>
      </c>
      <c r="B1309" s="34">
        <f>VLOOKUP(E1309,'[1]CM Liga'!$A:$B,2,FALSE)</f>
        <v>11</v>
      </c>
      <c r="C1309" s="35" t="str">
        <f>VLOOKUP(E1309,'[1]CM Liga'!$A:$C,3,FALSE)</f>
        <v>Šibenik</v>
      </c>
      <c r="D1309" s="26" t="s">
        <v>3044</v>
      </c>
      <c r="E1309" s="35" t="s">
        <v>3057</v>
      </c>
      <c r="F1309" s="35" t="str">
        <f>VLOOKUP(E1309,'[1]CM Liga'!$A:$D,4,FALSE)</f>
        <v>Šibenik</v>
      </c>
      <c r="G1309" s="26">
        <v>8</v>
      </c>
      <c r="H1309" s="36" t="s">
        <v>13</v>
      </c>
      <c r="I1309" s="37">
        <v>190</v>
      </c>
      <c r="J1309" s="38">
        <v>3.7</v>
      </c>
      <c r="K1309" s="39" t="s">
        <v>3045</v>
      </c>
      <c r="L1309" s="40" t="s">
        <v>3035</v>
      </c>
      <c r="M1309" s="26" t="s">
        <v>3024</v>
      </c>
      <c r="N1309" s="26"/>
      <c r="O1309" s="35" t="str">
        <f t="shared" si="21"/>
        <v>NE</v>
      </c>
    </row>
    <row r="1310" spans="1:15" ht="15.75">
      <c r="A1310" s="34">
        <v>1309</v>
      </c>
      <c r="B1310" s="34">
        <f>VLOOKUP(E1310,'[1]CM Liga'!$A:$B,2,FALSE)</f>
        <v>11</v>
      </c>
      <c r="C1310" s="35" t="str">
        <f>VLOOKUP(E1310,'[1]CM Liga'!$A:$C,3,FALSE)</f>
        <v>Šibenik</v>
      </c>
      <c r="D1310" s="26" t="s">
        <v>3046</v>
      </c>
      <c r="E1310" s="35" t="s">
        <v>3057</v>
      </c>
      <c r="F1310" s="35" t="str">
        <f>VLOOKUP(E1310,'[1]CM Liga'!$A:$D,4,FALSE)</f>
        <v>Šibenik</v>
      </c>
      <c r="G1310" s="26">
        <v>9</v>
      </c>
      <c r="H1310" s="36" t="s">
        <v>36</v>
      </c>
      <c r="I1310" s="37">
        <v>340</v>
      </c>
      <c r="J1310" s="38">
        <v>5.3</v>
      </c>
      <c r="K1310" s="39" t="s">
        <v>3047</v>
      </c>
      <c r="L1310" s="40" t="s">
        <v>3048</v>
      </c>
      <c r="M1310" s="26" t="s">
        <v>3024</v>
      </c>
      <c r="N1310" s="26"/>
      <c r="O1310" s="35" t="str">
        <f t="shared" ref="O1310:O1319" si="22">IF(B1310&gt;218,"DA","NE")</f>
        <v>NE</v>
      </c>
    </row>
    <row r="1311" spans="1:15" ht="15.75">
      <c r="A1311" s="34">
        <v>1310</v>
      </c>
      <c r="B1311" s="34">
        <f>VLOOKUP(E1311,'[1]CM Liga'!$A:$B,2,FALSE)</f>
        <v>11</v>
      </c>
      <c r="C1311" s="35" t="str">
        <f>VLOOKUP(E1311,'[1]CM Liga'!$A:$C,3,FALSE)</f>
        <v>Šibenik</v>
      </c>
      <c r="D1311" s="26" t="s">
        <v>3049</v>
      </c>
      <c r="E1311" s="35" t="s">
        <v>3057</v>
      </c>
      <c r="F1311" s="35" t="str">
        <f>VLOOKUP(E1311,'[1]CM Liga'!$A:$D,4,FALSE)</f>
        <v>Šibenik</v>
      </c>
      <c r="G1311" s="26">
        <v>10</v>
      </c>
      <c r="H1311" s="36" t="s">
        <v>36</v>
      </c>
      <c r="I1311" s="37">
        <v>340</v>
      </c>
      <c r="J1311" s="38">
        <v>5.3</v>
      </c>
      <c r="K1311" s="39" t="s">
        <v>3050</v>
      </c>
      <c r="L1311" s="40" t="s">
        <v>3048</v>
      </c>
      <c r="M1311" s="26" t="s">
        <v>3024</v>
      </c>
      <c r="N1311" s="26"/>
      <c r="O1311" s="35" t="str">
        <f t="shared" si="22"/>
        <v>NE</v>
      </c>
    </row>
    <row r="1312" spans="1:15" ht="15.75">
      <c r="A1312" s="34">
        <v>1311</v>
      </c>
      <c r="B1312" s="34">
        <f>VLOOKUP(E1312,'[1]CM Liga'!$A:$B,2,FALSE)</f>
        <v>11</v>
      </c>
      <c r="C1312" s="35" t="str">
        <f>VLOOKUP(E1312,'[1]CM Liga'!$A:$C,3,FALSE)</f>
        <v>Šibenik</v>
      </c>
      <c r="D1312" s="26" t="s">
        <v>3051</v>
      </c>
      <c r="E1312" s="35" t="s">
        <v>3057</v>
      </c>
      <c r="F1312" s="35" t="str">
        <f>VLOOKUP(E1312,'[1]CM Liga'!$A:$D,4,FALSE)</f>
        <v>Šibenik</v>
      </c>
      <c r="G1312" s="26">
        <v>11</v>
      </c>
      <c r="H1312" s="36" t="s">
        <v>36</v>
      </c>
      <c r="I1312" s="37">
        <v>330</v>
      </c>
      <c r="J1312" s="38">
        <v>5.3</v>
      </c>
      <c r="K1312" s="39" t="s">
        <v>3052</v>
      </c>
      <c r="L1312" s="40" t="s">
        <v>3048</v>
      </c>
      <c r="M1312" s="26" t="s">
        <v>3024</v>
      </c>
      <c r="N1312" s="26"/>
      <c r="O1312" s="35" t="str">
        <f t="shared" si="22"/>
        <v>NE</v>
      </c>
    </row>
    <row r="1313" spans="1:15" ht="15.75">
      <c r="A1313" s="34">
        <v>1312</v>
      </c>
      <c r="B1313" s="34">
        <f>VLOOKUP(E1313,'[1]CM Liga'!$A:$B,2,FALSE)</f>
        <v>11</v>
      </c>
      <c r="C1313" s="35" t="str">
        <f>VLOOKUP(E1313,'[1]CM Liga'!$A:$C,3,FALSE)</f>
        <v>Šibenik</v>
      </c>
      <c r="D1313" s="26" t="s">
        <v>3053</v>
      </c>
      <c r="E1313" s="35" t="s">
        <v>3057</v>
      </c>
      <c r="F1313" s="35" t="str">
        <f>VLOOKUP(E1313,'[1]CM Liga'!$A:$D,4,FALSE)</f>
        <v>Šibenik</v>
      </c>
      <c r="G1313" s="26">
        <v>12</v>
      </c>
      <c r="H1313" s="36" t="s">
        <v>36</v>
      </c>
      <c r="I1313" s="37">
        <v>300</v>
      </c>
      <c r="J1313" s="38">
        <v>5.4</v>
      </c>
      <c r="K1313" s="39" t="s">
        <v>3054</v>
      </c>
      <c r="L1313" s="40" t="s">
        <v>3048</v>
      </c>
      <c r="M1313" s="26" t="s">
        <v>3024</v>
      </c>
      <c r="N1313" s="26"/>
      <c r="O1313" s="35" t="str">
        <f t="shared" si="22"/>
        <v>NE</v>
      </c>
    </row>
    <row r="1314" spans="1:15" ht="15.75">
      <c r="A1314" s="34">
        <v>1313</v>
      </c>
      <c r="B1314" s="34">
        <f>VLOOKUP(E1314,'[1]CM Liga'!$A:$B,2,FALSE)</f>
        <v>11</v>
      </c>
      <c r="C1314" s="35" t="str">
        <f>VLOOKUP(E1314,'[1]CM Liga'!$A:$C,3,FALSE)</f>
        <v>Šibenik</v>
      </c>
      <c r="D1314" s="26" t="s">
        <v>3055</v>
      </c>
      <c r="E1314" s="35" t="s">
        <v>3057</v>
      </c>
      <c r="F1314" s="35" t="str">
        <f>VLOOKUP(E1314,'[1]CM Liga'!$A:$D,4,FALSE)</f>
        <v>Šibenik</v>
      </c>
      <c r="G1314" s="26">
        <v>13</v>
      </c>
      <c r="H1314" s="36" t="s">
        <v>36</v>
      </c>
      <c r="I1314" s="37">
        <v>340</v>
      </c>
      <c r="J1314" s="38">
        <v>5.4</v>
      </c>
      <c r="K1314" s="39" t="s">
        <v>3056</v>
      </c>
      <c r="L1314" s="40" t="s">
        <v>3048</v>
      </c>
      <c r="M1314" s="26" t="s">
        <v>3024</v>
      </c>
      <c r="N1314" s="26"/>
      <c r="O1314" s="35" t="str">
        <f t="shared" si="22"/>
        <v>NE</v>
      </c>
    </row>
    <row r="1315" spans="1:15" ht="15.75">
      <c r="A1315" s="34">
        <v>1314</v>
      </c>
      <c r="B1315" s="34">
        <f>VLOOKUP(E1315,'[1]CM Liga'!$A:$B,2,FALSE)</f>
        <v>298</v>
      </c>
      <c r="C1315" s="35" t="str">
        <f>VLOOKUP(E1315,'[1]CM Liga'!$A:$C,3,FALSE)</f>
        <v>Valpovo</v>
      </c>
      <c r="D1315" s="26" t="s">
        <v>3058</v>
      </c>
      <c r="E1315" s="35" t="s">
        <v>3069</v>
      </c>
      <c r="F1315" s="35" t="str">
        <f>VLOOKUP(E1315,'[1]CM Liga'!$A:$D,4,FALSE)</f>
        <v>Našice</v>
      </c>
      <c r="G1315" s="26">
        <v>1</v>
      </c>
      <c r="H1315" s="36" t="s">
        <v>36</v>
      </c>
      <c r="I1315" s="37">
        <v>340</v>
      </c>
      <c r="J1315" s="38">
        <v>6.73</v>
      </c>
      <c r="K1315" s="39" t="s">
        <v>3059</v>
      </c>
      <c r="L1315" s="40" t="s">
        <v>3060</v>
      </c>
      <c r="M1315" s="26" t="s">
        <v>3024</v>
      </c>
      <c r="N1315" s="26"/>
      <c r="O1315" s="35" t="str">
        <f t="shared" si="22"/>
        <v>DA</v>
      </c>
    </row>
    <row r="1316" spans="1:15" ht="15.75">
      <c r="A1316" s="34">
        <v>1315</v>
      </c>
      <c r="B1316" s="34">
        <f>VLOOKUP(E1316,'[1]CM Liga'!$A:$B,2,FALSE)</f>
        <v>298</v>
      </c>
      <c r="C1316" s="35" t="str">
        <f>VLOOKUP(E1316,'[1]CM Liga'!$A:$C,3,FALSE)</f>
        <v>Valpovo</v>
      </c>
      <c r="D1316" s="26" t="s">
        <v>3061</v>
      </c>
      <c r="E1316" s="35" t="s">
        <v>3069</v>
      </c>
      <c r="F1316" s="35" t="str">
        <f>VLOOKUP(E1316,'[1]CM Liga'!$A:$D,4,FALSE)</f>
        <v>Našice</v>
      </c>
      <c r="G1316" s="26">
        <v>2</v>
      </c>
      <c r="H1316" s="36" t="s">
        <v>36</v>
      </c>
      <c r="I1316" s="37">
        <v>340</v>
      </c>
      <c r="J1316" s="38">
        <v>6.9</v>
      </c>
      <c r="K1316" s="39" t="s">
        <v>3062</v>
      </c>
      <c r="L1316" s="40" t="s">
        <v>3060</v>
      </c>
      <c r="M1316" s="26" t="s">
        <v>3024</v>
      </c>
      <c r="N1316" s="26"/>
      <c r="O1316" s="35" t="str">
        <f t="shared" si="22"/>
        <v>DA</v>
      </c>
    </row>
    <row r="1317" spans="1:15" ht="15.75">
      <c r="A1317" s="34">
        <v>1316</v>
      </c>
      <c r="B1317" s="34">
        <f>VLOOKUP(E1317,'[1]CM Liga'!$A:$B,2,FALSE)</f>
        <v>298</v>
      </c>
      <c r="C1317" s="35" t="str">
        <f>VLOOKUP(E1317,'[1]CM Liga'!$A:$C,3,FALSE)</f>
        <v>Valpovo</v>
      </c>
      <c r="D1317" s="26" t="s">
        <v>3063</v>
      </c>
      <c r="E1317" s="35" t="s">
        <v>3069</v>
      </c>
      <c r="F1317" s="35" t="str">
        <f>VLOOKUP(E1317,'[1]CM Liga'!$A:$D,4,FALSE)</f>
        <v>Našice</v>
      </c>
      <c r="G1317" s="26">
        <v>3</v>
      </c>
      <c r="H1317" s="36" t="s">
        <v>36</v>
      </c>
      <c r="I1317" s="37">
        <v>340</v>
      </c>
      <c r="J1317" s="38">
        <v>7.3</v>
      </c>
      <c r="K1317" s="39" t="s">
        <v>3064</v>
      </c>
      <c r="L1317" s="40" t="s">
        <v>3060</v>
      </c>
      <c r="M1317" s="26" t="s">
        <v>3024</v>
      </c>
      <c r="N1317" s="26"/>
      <c r="O1317" s="35" t="str">
        <f t="shared" si="22"/>
        <v>DA</v>
      </c>
    </row>
    <row r="1318" spans="1:15" ht="15.75">
      <c r="A1318" s="34">
        <v>1317</v>
      </c>
      <c r="B1318" s="34">
        <f>VLOOKUP(E1318,'[1]CM Liga'!$A:$B,2,FALSE)</f>
        <v>298</v>
      </c>
      <c r="C1318" s="35" t="str">
        <f>VLOOKUP(E1318,'[1]CM Liga'!$A:$C,3,FALSE)</f>
        <v>Valpovo</v>
      </c>
      <c r="D1318" s="26" t="s">
        <v>3065</v>
      </c>
      <c r="E1318" s="35" t="s">
        <v>3069</v>
      </c>
      <c r="F1318" s="35" t="str">
        <f>VLOOKUP(E1318,'[1]CM Liga'!$A:$D,4,FALSE)</f>
        <v>Našice</v>
      </c>
      <c r="G1318" s="26">
        <v>4</v>
      </c>
      <c r="H1318" s="36" t="s">
        <v>36</v>
      </c>
      <c r="I1318" s="37">
        <v>320</v>
      </c>
      <c r="J1318" s="38">
        <v>9.3000000000000007</v>
      </c>
      <c r="K1318" s="39" t="s">
        <v>3066</v>
      </c>
      <c r="L1318" s="40" t="s">
        <v>3060</v>
      </c>
      <c r="M1318" s="26" t="s">
        <v>3024</v>
      </c>
      <c r="N1318" s="26"/>
      <c r="O1318" s="35" t="str">
        <f t="shared" si="22"/>
        <v>DA</v>
      </c>
    </row>
    <row r="1319" spans="1:15" ht="15.75">
      <c r="A1319" s="34">
        <v>1318</v>
      </c>
      <c r="B1319" s="34">
        <f>VLOOKUP(E1319,'[1]CM Liga'!$A:$B,2,FALSE)</f>
        <v>298</v>
      </c>
      <c r="C1319" s="35" t="str">
        <f>VLOOKUP(E1319,'[1]CM Liga'!$A:$C,3,FALSE)</f>
        <v>Valpovo</v>
      </c>
      <c r="D1319" s="26" t="s">
        <v>3067</v>
      </c>
      <c r="E1319" s="35" t="s">
        <v>3069</v>
      </c>
      <c r="F1319" s="35" t="str">
        <f>VLOOKUP(E1319,'[1]CM Liga'!$A:$D,4,FALSE)</f>
        <v>Našice</v>
      </c>
      <c r="G1319" s="26">
        <v>5</v>
      </c>
      <c r="H1319" s="36" t="s">
        <v>36</v>
      </c>
      <c r="I1319" s="37">
        <v>210</v>
      </c>
      <c r="J1319" s="38">
        <v>11</v>
      </c>
      <c r="K1319" s="39" t="s">
        <v>3068</v>
      </c>
      <c r="L1319" s="40" t="s">
        <v>3060</v>
      </c>
      <c r="M1319" s="26" t="s">
        <v>3024</v>
      </c>
      <c r="N1319" s="26"/>
      <c r="O1319" s="35" t="str">
        <f t="shared" si="22"/>
        <v>DA</v>
      </c>
    </row>
  </sheetData>
  <autoFilter ref="A1:O1319"/>
  <sortState ref="A2:O1250">
    <sortCondition ref="A2:A1250"/>
  </sortState>
  <hyperlinks>
    <hyperlink ref="K4" r:id="rId1"/>
    <hyperlink ref="K6" r:id="rId2"/>
    <hyperlink ref="K5" r:id="rId3"/>
    <hyperlink ref="K2" r:id="rId4"/>
    <hyperlink ref="K3" r:id="rId5"/>
    <hyperlink ref="K7" r:id="rId6"/>
    <hyperlink ref="K8" r:id="rId7"/>
    <hyperlink ref="K9" r:id="rId8"/>
    <hyperlink ref="K10" r:id="rId9"/>
    <hyperlink ref="K11" r:id="rId10"/>
    <hyperlink ref="K12" r:id="rId11"/>
    <hyperlink ref="K13" r:id="rId12"/>
    <hyperlink ref="K14" r:id="rId13"/>
    <hyperlink ref="K26" r:id="rId14"/>
    <hyperlink ref="K27" r:id="rId15"/>
    <hyperlink ref="K28" r:id="rId16"/>
    <hyperlink ref="K29" r:id="rId17"/>
    <hyperlink ref="K31" r:id="rId18"/>
    <hyperlink ref="K30" r:id="rId19"/>
    <hyperlink ref="K32" r:id="rId20"/>
    <hyperlink ref="K33" r:id="rId21"/>
    <hyperlink ref="K34" r:id="rId22"/>
    <hyperlink ref="K37" r:id="rId23"/>
    <hyperlink ref="K36" r:id="rId24"/>
    <hyperlink ref="K38" r:id="rId25"/>
    <hyperlink ref="K35" r:id="rId26"/>
    <hyperlink ref="K41" r:id="rId27" display="https://click.email.vimeo.com/?qs=3472d4dbc9a9909608f481c4d1b5ea2cfaf8fe242002a13f6796701f33354313280dad43e74fed8954cb8a2216b93fa8"/>
    <hyperlink ref="K40" r:id="rId28" display="https://click.email.vimeo.com/?qs=e8f14d227a3df970fadbc46d37a8ac1ba1e007d00146949d3092df657405aaf4227380109184bf212623f7c357c6aea7"/>
    <hyperlink ref="K39" r:id="rId29" display="https://click.email.vimeo.com/?qs=3472d4dbc9a9909608f481c4d1b5ea2cfaf8fe242002a13f03ed31745c87e3961c5f5fc1fde74fa265df59b65baf54f8"/>
    <hyperlink ref="K42" r:id="rId30" display="https://click.email.vimeo.com/?qs=df3be566f5c5e8f4bf54038331f6a2c462321a9041d44e0e359d67e2e665013fde6a1692634f18e4033d832f5b883645"/>
    <hyperlink ref="K47" r:id="rId31"/>
    <hyperlink ref="K48" r:id="rId32"/>
    <hyperlink ref="K45" r:id="rId33"/>
    <hyperlink ref="K46" r:id="rId34"/>
    <hyperlink ref="K44" r:id="rId35"/>
    <hyperlink ref="K43" r:id="rId36"/>
    <hyperlink ref="K53" r:id="rId37"/>
    <hyperlink ref="K54" r:id="rId38"/>
    <hyperlink ref="K55" r:id="rId39"/>
    <hyperlink ref="K56" r:id="rId40"/>
    <hyperlink ref="K59" r:id="rId41"/>
    <hyperlink ref="K65" r:id="rId42"/>
    <hyperlink ref="K67" r:id="rId43"/>
    <hyperlink ref="K68" r:id="rId44"/>
    <hyperlink ref="K69" r:id="rId45"/>
    <hyperlink ref="K70" r:id="rId46"/>
    <hyperlink ref="K71" r:id="rId47"/>
    <hyperlink ref="K93" r:id="rId48"/>
    <hyperlink ref="K94" r:id="rId49"/>
    <hyperlink ref="K92" r:id="rId50"/>
    <hyperlink ref="K90" r:id="rId51"/>
    <hyperlink ref="K91" r:id="rId52"/>
    <hyperlink ref="K89" r:id="rId53"/>
    <hyperlink ref="K129" r:id="rId54"/>
    <hyperlink ref="K125" r:id="rId55"/>
    <hyperlink ref="K124" r:id="rId56"/>
    <hyperlink ref="K126" r:id="rId57"/>
    <hyperlink ref="K127" r:id="rId58"/>
    <hyperlink ref="K128" r:id="rId59"/>
    <hyperlink ref="K121" r:id="rId60"/>
    <hyperlink ref="K122" r:id="rId61"/>
    <hyperlink ref="K123" r:id="rId62"/>
    <hyperlink ref="K120" r:id="rId63"/>
    <hyperlink ref="K139" r:id="rId64"/>
    <hyperlink ref="K140" r:id="rId65"/>
    <hyperlink ref="K141" r:id="rId66"/>
    <hyperlink ref="K142" r:id="rId67"/>
    <hyperlink ref="K143" r:id="rId68"/>
    <hyperlink ref="K144" r:id="rId69"/>
    <hyperlink ref="K145" r:id="rId70"/>
    <hyperlink ref="K151" r:id="rId71"/>
    <hyperlink ref="K152" r:id="rId72"/>
    <hyperlink ref="K153" r:id="rId73"/>
    <hyperlink ref="K154" r:id="rId74"/>
    <hyperlink ref="K155" r:id="rId75"/>
    <hyperlink ref="K156" r:id="rId76"/>
    <hyperlink ref="K157" r:id="rId77"/>
    <hyperlink ref="K159" r:id="rId78"/>
    <hyperlink ref="K158" r:id="rId79"/>
    <hyperlink ref="K160" r:id="rId80"/>
    <hyperlink ref="K161" r:id="rId81"/>
    <hyperlink ref="K162" r:id="rId82"/>
    <hyperlink ref="K163" r:id="rId83"/>
    <hyperlink ref="K192" r:id="rId84"/>
    <hyperlink ref="K193" r:id="rId85"/>
    <hyperlink ref="K194" r:id="rId86"/>
    <hyperlink ref="K195" r:id="rId87"/>
    <hyperlink ref="K196" r:id="rId88"/>
    <hyperlink ref="K197" r:id="rId89"/>
    <hyperlink ref="K198" r:id="rId90"/>
    <hyperlink ref="K199" r:id="rId91"/>
    <hyperlink ref="K200" r:id="rId92"/>
    <hyperlink ref="K207" r:id="rId93"/>
    <hyperlink ref="K208" r:id="rId94"/>
    <hyperlink ref="K209" r:id="rId95"/>
    <hyperlink ref="K210" r:id="rId96"/>
    <hyperlink ref="K211" r:id="rId97"/>
    <hyperlink ref="K212" r:id="rId98"/>
    <hyperlink ref="K213" r:id="rId99"/>
    <hyperlink ref="K214" r:id="rId100"/>
    <hyperlink ref="K215" r:id="rId101"/>
    <hyperlink ref="K216" r:id="rId102"/>
    <hyperlink ref="K236" r:id="rId103"/>
    <hyperlink ref="K237" r:id="rId104"/>
    <hyperlink ref="K254" r:id="rId105"/>
    <hyperlink ref="K253" r:id="rId106"/>
    <hyperlink ref="K252" r:id="rId107"/>
    <hyperlink ref="K255" r:id="rId108"/>
    <hyperlink ref="K256" r:id="rId109"/>
    <hyperlink ref="K257" r:id="rId110"/>
    <hyperlink ref="K258" r:id="rId111"/>
    <hyperlink ref="K259" r:id="rId112"/>
    <hyperlink ref="K282" r:id="rId113"/>
    <hyperlink ref="K288" r:id="rId114"/>
    <hyperlink ref="K287" r:id="rId115"/>
    <hyperlink ref="K286" r:id="rId116"/>
    <hyperlink ref="K289" r:id="rId117"/>
    <hyperlink ref="K290" r:id="rId118"/>
    <hyperlink ref="K291" r:id="rId119"/>
    <hyperlink ref="K300" r:id="rId120"/>
    <hyperlink ref="K301" r:id="rId121"/>
    <hyperlink ref="K302" r:id="rId122"/>
    <hyperlink ref="K303" r:id="rId123"/>
    <hyperlink ref="K304" r:id="rId124"/>
    <hyperlink ref="K305" r:id="rId125"/>
    <hyperlink ref="K323" r:id="rId126"/>
    <hyperlink ref="K322" r:id="rId127"/>
    <hyperlink ref="K321" r:id="rId128"/>
    <hyperlink ref="K320" r:id="rId129"/>
    <hyperlink ref="K319" r:id="rId130"/>
    <hyperlink ref="K318" r:id="rId131"/>
    <hyperlink ref="K316" r:id="rId132"/>
    <hyperlink ref="K317" r:id="rId133"/>
    <hyperlink ref="K315" r:id="rId134"/>
    <hyperlink ref="K324" r:id="rId135"/>
    <hyperlink ref="K325" r:id="rId136"/>
    <hyperlink ref="K326" r:id="rId137"/>
    <hyperlink ref="K327" r:id="rId138"/>
    <hyperlink ref="K328" r:id="rId139"/>
    <hyperlink ref="K329" r:id="rId140"/>
    <hyperlink ref="K330" r:id="rId141"/>
    <hyperlink ref="K334" r:id="rId142"/>
    <hyperlink ref="K335" r:id="rId143"/>
    <hyperlink ref="K333" r:id="rId144"/>
    <hyperlink ref="K332" r:id="rId145"/>
    <hyperlink ref="K331" r:id="rId146"/>
    <hyperlink ref="K359" r:id="rId147"/>
    <hyperlink ref="K358" r:id="rId148"/>
    <hyperlink ref="K361" r:id="rId149"/>
    <hyperlink ref="K360" r:id="rId150"/>
    <hyperlink ref="K362" r:id="rId151"/>
    <hyperlink ref="K363" r:id="rId152"/>
    <hyperlink ref="K364" r:id="rId153"/>
    <hyperlink ref="K403" r:id="rId154"/>
    <hyperlink ref="K404" r:id="rId155"/>
    <hyperlink ref="K405" r:id="rId156"/>
    <hyperlink ref="K406" r:id="rId157"/>
    <hyperlink ref="K399" r:id="rId158"/>
    <hyperlink ref="K400" r:id="rId159"/>
    <hyperlink ref="K401" r:id="rId160"/>
    <hyperlink ref="K402" r:id="rId161"/>
    <hyperlink ref="K421" r:id="rId162"/>
    <hyperlink ref="K424" r:id="rId163"/>
    <hyperlink ref="K425" r:id="rId164"/>
    <hyperlink ref="K427" r:id="rId165"/>
    <hyperlink ref="K423" r:id="rId166"/>
    <hyperlink ref="K422" r:id="rId167"/>
    <hyperlink ref="K420" r:id="rId168"/>
    <hyperlink ref="K426" r:id="rId169"/>
    <hyperlink ref="K432" r:id="rId170"/>
    <hyperlink ref="K434" r:id="rId171"/>
    <hyperlink ref="K433" r:id="rId172"/>
    <hyperlink ref="K447" r:id="rId173"/>
    <hyperlink ref="K446" r:id="rId174"/>
    <hyperlink ref="K448" r:id="rId175"/>
    <hyperlink ref="K445" r:id="rId176"/>
    <hyperlink ref="K444" r:id="rId177"/>
    <hyperlink ref="K440" r:id="rId178"/>
    <hyperlink ref="K441" r:id="rId179"/>
    <hyperlink ref="K442" r:id="rId180"/>
    <hyperlink ref="K443" r:id="rId181"/>
    <hyperlink ref="K449" r:id="rId182"/>
    <hyperlink ref="K450" r:id="rId183"/>
    <hyperlink ref="K451" r:id="rId184"/>
    <hyperlink ref="K452" r:id="rId185"/>
    <hyperlink ref="K453" r:id="rId186"/>
    <hyperlink ref="K454" r:id="rId187"/>
    <hyperlink ref="K455" r:id="rId188"/>
    <hyperlink ref="K456" r:id="rId189"/>
    <hyperlink ref="K483" r:id="rId190"/>
    <hyperlink ref="K485" r:id="rId191"/>
    <hyperlink ref="K486" r:id="rId192"/>
    <hyperlink ref="K487" r:id="rId193"/>
    <hyperlink ref="K488" r:id="rId194"/>
    <hyperlink ref="K489" r:id="rId195"/>
    <hyperlink ref="K490" r:id="rId196"/>
    <hyperlink ref="K482" r:id="rId197"/>
    <hyperlink ref="K500" r:id="rId198"/>
    <hyperlink ref="K501" r:id="rId199"/>
    <hyperlink ref="K502" r:id="rId200"/>
    <hyperlink ref="K503" r:id="rId201"/>
    <hyperlink ref="K504" r:id="rId202"/>
    <hyperlink ref="K505" r:id="rId203"/>
    <hyperlink ref="K522" r:id="rId204"/>
    <hyperlink ref="K523" r:id="rId205"/>
    <hyperlink ref="K524" r:id="rId206"/>
    <hyperlink ref="K525" r:id="rId207"/>
    <hyperlink ref="K526" r:id="rId208"/>
    <hyperlink ref="K599" r:id="rId209"/>
    <hyperlink ref="K600" r:id="rId210"/>
    <hyperlink ref="K601" r:id="rId211"/>
    <hyperlink ref="K602" r:id="rId212"/>
    <hyperlink ref="K609" r:id="rId213"/>
    <hyperlink ref="K610" r:id="rId214"/>
    <hyperlink ref="K611" r:id="rId215"/>
    <hyperlink ref="K612" r:id="rId216"/>
    <hyperlink ref="K613" r:id="rId217"/>
    <hyperlink ref="K614" r:id="rId218"/>
    <hyperlink ref="K619" r:id="rId219"/>
    <hyperlink ref="K615" r:id="rId220"/>
    <hyperlink ref="K617" r:id="rId221"/>
    <hyperlink ref="K618" r:id="rId222"/>
    <hyperlink ref="K616" r:id="rId223"/>
    <hyperlink ref="K620" r:id="rId224"/>
    <hyperlink ref="K621" r:id="rId225"/>
    <hyperlink ref="K622" r:id="rId226"/>
    <hyperlink ref="K623" r:id="rId227"/>
    <hyperlink ref="K624" r:id="rId228"/>
    <hyperlink ref="K626" r:id="rId229"/>
    <hyperlink ref="K625" r:id="rId230"/>
    <hyperlink ref="K628" r:id="rId231"/>
    <hyperlink ref="K627" r:id="rId232"/>
    <hyperlink ref="K630" r:id="rId233"/>
    <hyperlink ref="K629" r:id="rId234"/>
    <hyperlink ref="K631" r:id="rId235"/>
    <hyperlink ref="K632" r:id="rId236"/>
    <hyperlink ref="K633" r:id="rId237"/>
    <hyperlink ref="K634" r:id="rId238"/>
    <hyperlink ref="K636" r:id="rId239"/>
    <hyperlink ref="K640" r:id="rId240"/>
    <hyperlink ref="K638" r:id="rId241"/>
    <hyperlink ref="K639" r:id="rId242"/>
    <hyperlink ref="K637" r:id="rId243"/>
    <hyperlink ref="K635" r:id="rId244"/>
    <hyperlink ref="K654" r:id="rId245"/>
    <hyperlink ref="K653" r:id="rId246"/>
    <hyperlink ref="K651" r:id="rId247"/>
    <hyperlink ref="K652" r:id="rId248"/>
    <hyperlink ref="K655" r:id="rId249"/>
    <hyperlink ref="K657" r:id="rId250"/>
    <hyperlink ref="K658" r:id="rId251"/>
    <hyperlink ref="K659" r:id="rId252"/>
    <hyperlink ref="K656" r:id="rId253"/>
    <hyperlink ref="K660" r:id="rId254"/>
    <hyperlink ref="K661" r:id="rId255"/>
    <hyperlink ref="K662" r:id="rId256"/>
    <hyperlink ref="K663" r:id="rId257"/>
    <hyperlink ref="K664" r:id="rId258"/>
    <hyperlink ref="K665" r:id="rId259"/>
    <hyperlink ref="K666" r:id="rId260"/>
    <hyperlink ref="K667" r:id="rId261"/>
    <hyperlink ref="K668" r:id="rId262"/>
    <hyperlink ref="K684" r:id="rId263"/>
    <hyperlink ref="K686" r:id="rId264"/>
    <hyperlink ref="K688" r:id="rId265"/>
    <hyperlink ref="K687" r:id="rId266"/>
    <hyperlink ref="K691" r:id="rId267"/>
    <hyperlink ref="K709" r:id="rId268"/>
    <hyperlink ref="K710" r:id="rId269"/>
    <hyperlink ref="K711" r:id="rId270"/>
    <hyperlink ref="K712" r:id="rId271"/>
    <hyperlink ref="K714" r:id="rId272"/>
    <hyperlink ref="K715" r:id="rId273"/>
    <hyperlink ref="K716" r:id="rId274"/>
    <hyperlink ref="K717" r:id="rId275"/>
    <hyperlink ref="K718" r:id="rId276"/>
    <hyperlink ref="K719" r:id="rId277"/>
    <hyperlink ref="K720" r:id="rId278"/>
    <hyperlink ref="K721" r:id="rId279"/>
    <hyperlink ref="K722" r:id="rId280"/>
    <hyperlink ref="K723" r:id="rId281"/>
    <hyperlink ref="K725" r:id="rId282"/>
    <hyperlink ref="K728" r:id="rId283"/>
    <hyperlink ref="K726" r:id="rId284"/>
    <hyperlink ref="K729" r:id="rId285"/>
    <hyperlink ref="K730" r:id="rId286"/>
    <hyperlink ref="K731" r:id="rId287"/>
    <hyperlink ref="K724" r:id="rId288"/>
    <hyperlink ref="K727" r:id="rId289"/>
    <hyperlink ref="K758" r:id="rId290"/>
    <hyperlink ref="K759" r:id="rId291"/>
    <hyperlink ref="K761" r:id="rId292"/>
    <hyperlink ref="K762" r:id="rId293"/>
    <hyperlink ref="K774" r:id="rId294"/>
    <hyperlink ref="K773" r:id="rId295"/>
    <hyperlink ref="K770" r:id="rId296"/>
    <hyperlink ref="K769" r:id="rId297"/>
    <hyperlink ref="K768" r:id="rId298"/>
    <hyperlink ref="K767" r:id="rId299"/>
    <hyperlink ref="K771" r:id="rId300"/>
    <hyperlink ref="K772" r:id="rId301"/>
    <hyperlink ref="K795" r:id="rId302"/>
    <hyperlink ref="K794" r:id="rId303"/>
    <hyperlink ref="K793" r:id="rId304"/>
    <hyperlink ref="K791" r:id="rId305"/>
    <hyperlink ref="K790" r:id="rId306"/>
    <hyperlink ref="K792" r:id="rId307"/>
    <hyperlink ref="K796" r:id="rId308"/>
    <hyperlink ref="K797" r:id="rId309"/>
    <hyperlink ref="K798" r:id="rId310"/>
    <hyperlink ref="K799" r:id="rId311"/>
    <hyperlink ref="K800" r:id="rId312"/>
    <hyperlink ref="K801" r:id="rId313"/>
    <hyperlink ref="K802" r:id="rId314"/>
    <hyperlink ref="K803" r:id="rId315"/>
    <hyperlink ref="K826" r:id="rId316"/>
    <hyperlink ref="K825" r:id="rId317"/>
    <hyperlink ref="K824" r:id="rId318"/>
    <hyperlink ref="K823" r:id="rId319"/>
    <hyperlink ref="K822" r:id="rId320"/>
    <hyperlink ref="K821" r:id="rId321"/>
    <hyperlink ref="K820" r:id="rId322"/>
    <hyperlink ref="K827" r:id="rId323"/>
    <hyperlink ref="K828" r:id="rId324"/>
    <hyperlink ref="K831" r:id="rId325"/>
    <hyperlink ref="K836" r:id="rId326"/>
    <hyperlink ref="K837" r:id="rId327"/>
    <hyperlink ref="K838" r:id="rId328"/>
    <hyperlink ref="K839" r:id="rId329"/>
    <hyperlink ref="K860" r:id="rId330"/>
    <hyperlink ref="K861" r:id="rId331"/>
    <hyperlink ref="K862" r:id="rId332"/>
    <hyperlink ref="K863" r:id="rId333"/>
    <hyperlink ref="K865" r:id="rId334"/>
    <hyperlink ref="K866" r:id="rId335"/>
    <hyperlink ref="K867" r:id="rId336"/>
    <hyperlink ref="K864" r:id="rId337"/>
    <hyperlink ref="K876" r:id="rId338"/>
    <hyperlink ref="K875" r:id="rId339"/>
    <hyperlink ref="K874" r:id="rId340"/>
    <hyperlink ref="K880" r:id="rId341"/>
    <hyperlink ref="K885" r:id="rId342"/>
    <hyperlink ref="K884" r:id="rId343"/>
    <hyperlink ref="K887" r:id="rId344"/>
    <hyperlink ref="K886" r:id="rId345"/>
    <hyperlink ref="K888" r:id="rId346"/>
    <hyperlink ref="K883" r:id="rId347"/>
    <hyperlink ref="K882" r:id="rId348"/>
    <hyperlink ref="K881" r:id="rId349"/>
    <hyperlink ref="K889" r:id="rId350"/>
    <hyperlink ref="K894" r:id="rId351"/>
    <hyperlink ref="K895" r:id="rId352"/>
    <hyperlink ref="K893" r:id="rId353"/>
    <hyperlink ref="K892" r:id="rId354"/>
    <hyperlink ref="K891" r:id="rId355"/>
    <hyperlink ref="K890" r:id="rId356"/>
    <hyperlink ref="K896" r:id="rId357"/>
    <hyperlink ref="K897" r:id="rId358"/>
    <hyperlink ref="K900" r:id="rId359"/>
    <hyperlink ref="K898" r:id="rId360"/>
    <hyperlink ref="K901" r:id="rId361"/>
    <hyperlink ref="K899" r:id="rId362"/>
    <hyperlink ref="K906" r:id="rId363"/>
    <hyperlink ref="K907" r:id="rId364"/>
    <hyperlink ref="K909" r:id="rId365"/>
    <hyperlink ref="K908" r:id="rId366"/>
    <hyperlink ref="K910" r:id="rId367"/>
    <hyperlink ref="K911" r:id="rId368"/>
    <hyperlink ref="K912" r:id="rId369"/>
    <hyperlink ref="K913" r:id="rId370"/>
    <hyperlink ref="K914" r:id="rId371"/>
    <hyperlink ref="K915" r:id="rId372"/>
    <hyperlink ref="K916" r:id="rId373"/>
    <hyperlink ref="K917" r:id="rId374"/>
    <hyperlink ref="K918" r:id="rId375"/>
    <hyperlink ref="K919" r:id="rId376"/>
    <hyperlink ref="K921" r:id="rId377"/>
    <hyperlink ref="K920" r:id="rId378"/>
    <hyperlink ref="K922" r:id="rId379"/>
    <hyperlink ref="K923" r:id="rId380"/>
    <hyperlink ref="K925" r:id="rId381"/>
    <hyperlink ref="K924" r:id="rId382"/>
    <hyperlink ref="K936" r:id="rId383"/>
    <hyperlink ref="K937" r:id="rId384"/>
    <hyperlink ref="K938" r:id="rId385"/>
    <hyperlink ref="K939" r:id="rId386"/>
    <hyperlink ref="K940" r:id="rId387"/>
    <hyperlink ref="K941" r:id="rId388"/>
    <hyperlink ref="K942" r:id="rId389"/>
    <hyperlink ref="K943" r:id="rId390"/>
    <hyperlink ref="K944" r:id="rId391"/>
    <hyperlink ref="K945" r:id="rId392"/>
    <hyperlink ref="K952" r:id="rId393"/>
    <hyperlink ref="K951" r:id="rId394"/>
    <hyperlink ref="K950" r:id="rId395"/>
    <hyperlink ref="K949" r:id="rId396"/>
    <hyperlink ref="K948" r:id="rId397"/>
    <hyperlink ref="K947" r:id="rId398"/>
    <hyperlink ref="K946" r:id="rId399"/>
    <hyperlink ref="K971" r:id="rId400"/>
    <hyperlink ref="K969" r:id="rId401"/>
    <hyperlink ref="K973" r:id="rId402"/>
    <hyperlink ref="K972" r:id="rId403"/>
    <hyperlink ref="K970" r:id="rId404"/>
    <hyperlink ref="K978" r:id="rId405"/>
    <hyperlink ref="K979" r:id="rId406"/>
    <hyperlink ref="K977" r:id="rId407"/>
    <hyperlink ref="K981" r:id="rId408"/>
    <hyperlink ref="K980" r:id="rId409"/>
    <hyperlink ref="K983" r:id="rId410"/>
    <hyperlink ref="K987" r:id="rId411"/>
    <hyperlink ref="K988" r:id="rId412"/>
    <hyperlink ref="K992" r:id="rId413"/>
    <hyperlink ref="K993" r:id="rId414"/>
    <hyperlink ref="K997" r:id="rId415"/>
    <hyperlink ref="K994" r:id="rId416"/>
    <hyperlink ref="K995" r:id="rId417"/>
    <hyperlink ref="K996" r:id="rId418"/>
    <hyperlink ref="K990" r:id="rId419"/>
    <hyperlink ref="K989" r:id="rId420"/>
    <hyperlink ref="K991" r:id="rId421"/>
    <hyperlink ref="K998" r:id="rId422"/>
    <hyperlink ref="K1009" r:id="rId423"/>
    <hyperlink ref="K1036" r:id="rId424"/>
    <hyperlink ref="K1037" r:id="rId425"/>
    <hyperlink ref="K1038" r:id="rId426"/>
    <hyperlink ref="K1041" r:id="rId427"/>
    <hyperlink ref="K1039" r:id="rId428"/>
    <hyperlink ref="K1040" r:id="rId429"/>
    <hyperlink ref="K1042" r:id="rId430"/>
    <hyperlink ref="K1045" r:id="rId431"/>
    <hyperlink ref="K1044" r:id="rId432"/>
    <hyperlink ref="K1043" r:id="rId433"/>
    <hyperlink ref="K1046" r:id="rId434"/>
    <hyperlink ref="K1047" r:id="rId435"/>
    <hyperlink ref="K1052" r:id="rId436"/>
    <hyperlink ref="K1053" r:id="rId437"/>
    <hyperlink ref="K1089" r:id="rId438"/>
    <hyperlink ref="K1090" r:id="rId439"/>
    <hyperlink ref="K1091" r:id="rId440"/>
    <hyperlink ref="K1092" r:id="rId441"/>
    <hyperlink ref="K1093" r:id="rId442"/>
    <hyperlink ref="K1094" r:id="rId443"/>
    <hyperlink ref="K1095" r:id="rId444"/>
    <hyperlink ref="K1096" r:id="rId445"/>
    <hyperlink ref="K1097" r:id="rId446"/>
    <hyperlink ref="K1132" r:id="rId447"/>
    <hyperlink ref="K1133" r:id="rId448"/>
    <hyperlink ref="K1134" r:id="rId449"/>
    <hyperlink ref="K1135" r:id="rId450"/>
    <hyperlink ref="K1136" r:id="rId451"/>
    <hyperlink ref="K1137" r:id="rId452"/>
    <hyperlink ref="K1138" r:id="rId453" display="https://click.email.vimeo.com/?qs=3472d4dbc9a99096af1aa1daf677e2735e1265fa8d3201bb1931dd865101069e0eca636565802b111443de2368617d82"/>
    <hyperlink ref="K1141" r:id="rId454" display="https://click.email.vimeo.com/?qs=e8f14d227a3df9701b4371cc53a46d2d73e6e48a83366071c22b5c926bf42c4fdc543c0d57d9e8df22aed024d9f6d4c4"/>
    <hyperlink ref="K1139" r:id="rId455" display="https://click.email.vimeo.com/?qs=cf2d9c954bc64ed48c2676e7b609c49aa215ba6ad352afd3ec925f0d1380e6d821dec5b72882b926e624b8daa2534b85"/>
    <hyperlink ref="K1142" r:id="rId456" display="https://click.email.vimeo.com/?qs=cf2d9c954bc64ed48c2676e7b609c49aa215ba6ad352afd374b17ff4afe2df6006f83badbcf4eefc960485bf50e202e7"/>
    <hyperlink ref="K1140" r:id="rId457"/>
    <hyperlink ref="K1166" r:id="rId458"/>
    <hyperlink ref="K1169" r:id="rId459"/>
    <hyperlink ref="K1170" r:id="rId460"/>
    <hyperlink ref="K1171" r:id="rId461"/>
    <hyperlink ref="K1172" r:id="rId462"/>
    <hyperlink ref="K1182" r:id="rId463"/>
    <hyperlink ref="K1183" r:id="rId464"/>
    <hyperlink ref="K1184" r:id="rId465"/>
    <hyperlink ref="K1185" r:id="rId466"/>
    <hyperlink ref="K1186" r:id="rId467"/>
    <hyperlink ref="K1187" r:id="rId468"/>
    <hyperlink ref="K1188" r:id="rId469"/>
    <hyperlink ref="K1189" r:id="rId470"/>
    <hyperlink ref="K1190" r:id="rId471"/>
    <hyperlink ref="K1191" r:id="rId472"/>
    <hyperlink ref="K1192" r:id="rId473"/>
    <hyperlink ref="K1193" r:id="rId474"/>
    <hyperlink ref="K1194" r:id="rId475"/>
    <hyperlink ref="K1199" r:id="rId476"/>
    <hyperlink ref="K778" r:id="rId477"/>
    <hyperlink ref="K780" r:id="rId478"/>
    <hyperlink ref="K829" r:id="rId479"/>
    <hyperlink ref="K19" r:id="rId480"/>
    <hyperlink ref="K415" r:id="rId481"/>
    <hyperlink ref="K272" r:id="rId482"/>
    <hyperlink ref="K1204" r:id="rId483"/>
    <hyperlink ref="K1203" r:id="rId484"/>
    <hyperlink ref="K1201" r:id="rId485"/>
    <hyperlink ref="K1200" r:id="rId486"/>
    <hyperlink ref="K576" r:id="rId487"/>
    <hyperlink ref="K1218" r:id="rId488"/>
    <hyperlink ref="K1219" r:id="rId489"/>
    <hyperlink ref="K1217" r:id="rId490"/>
    <hyperlink ref="K1216" r:id="rId491"/>
    <hyperlink ref="K685" r:id="rId492"/>
    <hyperlink ref="K546" r:id="rId493"/>
    <hyperlink ref="K851" r:id="rId494"/>
    <hyperlink ref="K850" r:id="rId495"/>
    <hyperlink ref="K846" r:id="rId496"/>
    <hyperlink ref="K845" r:id="rId497"/>
    <hyperlink ref="K844" r:id="rId498"/>
    <hyperlink ref="K843" r:id="rId499"/>
    <hyperlink ref="K842" r:id="rId500"/>
    <hyperlink ref="K840" r:id="rId501"/>
    <hyperlink ref="K847" r:id="rId502"/>
    <hyperlink ref="K849" r:id="rId503"/>
    <hyperlink ref="K848" r:id="rId504"/>
    <hyperlink ref="K854" r:id="rId505"/>
    <hyperlink ref="K853" r:id="rId506"/>
    <hyperlink ref="K852" r:id="rId507"/>
    <hyperlink ref="K841" r:id="rId508"/>
    <hyperlink ref="K1239" r:id="rId509"/>
    <hyperlink ref="K1240" r:id="rId510"/>
    <hyperlink ref="K1241" r:id="rId511"/>
    <hyperlink ref="K1242" r:id="rId512"/>
    <hyperlink ref="K1243" r:id="rId513"/>
    <hyperlink ref="K1244" r:id="rId514"/>
    <hyperlink ref="K1245" r:id="rId515"/>
    <hyperlink ref="K1238" r:id="rId516"/>
    <hyperlink ref="K477" r:id="rId517"/>
    <hyperlink ref="K479" r:id="rId518"/>
    <hyperlink ref="K513" r:id="rId519"/>
    <hyperlink ref="K1246" r:id="rId520"/>
    <hyperlink ref="K1247" r:id="rId521"/>
    <hyperlink ref="K1248" r:id="rId522"/>
    <hyperlink ref="K1249" r:id="rId523"/>
    <hyperlink ref="K1277" r:id="rId524"/>
    <hyperlink ref="K1278" r:id="rId525"/>
    <hyperlink ref="K1279" r:id="rId526"/>
    <hyperlink ref="K1280" r:id="rId527"/>
    <hyperlink ref="K1281" r:id="rId528"/>
    <hyperlink ref="K1282" r:id="rId529"/>
    <hyperlink ref="K1283" r:id="rId530"/>
    <hyperlink ref="K1284" r:id="rId531"/>
    <hyperlink ref="K1285" r:id="rId532"/>
    <hyperlink ref="K1286" r:id="rId533"/>
    <hyperlink ref="K1296" r:id="rId534"/>
    <hyperlink ref="K1297" r:id="rId535"/>
    <hyperlink ref="K1298" r:id="rId536"/>
    <hyperlink ref="K1299" r:id="rId537"/>
    <hyperlink ref="K1302" r:id="rId538"/>
    <hyperlink ref="K1303" r:id="rId539"/>
    <hyperlink ref="K1304" r:id="rId540"/>
    <hyperlink ref="K1305" r:id="rId541"/>
    <hyperlink ref="K1306" r:id="rId542"/>
    <hyperlink ref="K1307" r:id="rId543"/>
    <hyperlink ref="K1308" r:id="rId544"/>
    <hyperlink ref="K1309" r:id="rId545"/>
    <hyperlink ref="K1310" r:id="rId546"/>
    <hyperlink ref="K1311" r:id="rId547"/>
    <hyperlink ref="K1312" r:id="rId548"/>
    <hyperlink ref="K1313" r:id="rId549"/>
    <hyperlink ref="K1314" r:id="rId550"/>
  </hyperlinks>
  <pageMargins left="0.7" right="0.7" top="0.75" bottom="0.75" header="0.3" footer="0.3"/>
  <pageSetup paperSize="9" orientation="portrait" horizontalDpi="1200" verticalDpi="1200" r:id="rId5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heetViews>
  <sheetFormatPr defaultRowHeight="15"/>
  <cols>
    <col min="1" max="1" width="9.140625" style="10"/>
    <col min="2" max="2" width="51" style="10" bestFit="1" customWidth="1"/>
    <col min="3" max="4" width="29.42578125" style="10" bestFit="1" customWidth="1"/>
    <col min="5" max="5" width="25.85546875" style="10" bestFit="1" customWidth="1"/>
    <col min="6" max="6" width="26.28515625" style="10" bestFit="1" customWidth="1"/>
    <col min="7" max="7" width="9.140625" style="10" bestFit="1" customWidth="1"/>
    <col min="8" max="8" width="31" style="10" bestFit="1" customWidth="1"/>
  </cols>
  <sheetData>
    <row r="1" spans="1:16" ht="23.25">
      <c r="B1" s="54" t="s">
        <v>2880</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Udruga Klub Informatičara Otoka Krka</v>
      </c>
      <c r="C5" s="47" t="str">
        <f>VLOOKUP(F5,'Tablica rezultata'!D:F,3,0)</f>
        <v>Krk</v>
      </c>
      <c r="D5" s="47" t="str">
        <f>VLOOKUP(F5,'Tablica rezultata'!D:K,8,FALSE)</f>
        <v>https://vimeo.com/189351603</v>
      </c>
      <c r="E5" s="47" t="str">
        <f>VLOOKUP(F5,'Tablica rezultata'!D:L,9,0)</f>
        <v>Gordan Nekić</v>
      </c>
      <c r="F5" s="44" t="s">
        <v>19</v>
      </c>
      <c r="G5" s="47">
        <f>VLOOKUP(F5,'Tablica rezultata'!D:I,6,0)</f>
        <v>190</v>
      </c>
      <c r="H5" s="49">
        <f>VLOOKUP(F5,'Tablica rezultata'!D:J,7,0)</f>
        <v>4.29</v>
      </c>
      <c r="I5" s="11"/>
      <c r="J5" s="11"/>
      <c r="K5" s="12"/>
      <c r="L5" s="11"/>
      <c r="M5" s="12"/>
      <c r="N5" s="12"/>
      <c r="O5" s="14"/>
      <c r="P5" s="14"/>
    </row>
    <row r="6" spans="1:16" ht="15.75">
      <c r="A6" s="46">
        <f>IF((AND(H6=H5,G6=G5)),A5,COUNT($G$5:G6))</f>
        <v>2</v>
      </c>
      <c r="B6" s="47" t="str">
        <f>VLOOKUP(F6,'Tablica rezultata'!D:E,2,FALSE)</f>
        <v>Udruga Klub Informatičara Otoka Krka</v>
      </c>
      <c r="C6" s="47" t="str">
        <f>VLOOKUP(F6,'Tablica rezultata'!D:F,3,0)</f>
        <v>Krk</v>
      </c>
      <c r="D6" s="47" t="str">
        <f>VLOOKUP(F6,'Tablica rezultata'!D:K,8,FALSE)</f>
        <v>https://vimeo.com/189354143</v>
      </c>
      <c r="E6" s="47" t="str">
        <f>VLOOKUP(F6,'Tablica rezultata'!D:L,9,0)</f>
        <v>Gordan Nekić</v>
      </c>
      <c r="F6" s="44" t="s">
        <v>22</v>
      </c>
      <c r="G6" s="47">
        <f>VLOOKUP(F6,'Tablica rezultata'!D:I,6,0)</f>
        <v>190</v>
      </c>
      <c r="H6" s="49">
        <f>VLOOKUP(F6,'Tablica rezultata'!D:J,7,0)</f>
        <v>4.33</v>
      </c>
      <c r="I6" s="11"/>
      <c r="J6" s="11"/>
      <c r="K6" s="12"/>
      <c r="L6" s="11"/>
      <c r="M6" s="12"/>
      <c r="N6" s="12"/>
      <c r="O6" s="14"/>
      <c r="P6" s="14"/>
    </row>
    <row r="7" spans="1:16" ht="15.75">
      <c r="A7" s="46">
        <f>IF((AND(H7=H6,G7=G6)),A6,COUNT($G$5:G7))</f>
        <v>2</v>
      </c>
      <c r="B7" s="47" t="str">
        <f>VLOOKUP(F7,'Tablica rezultata'!D:E,2,FALSE)</f>
        <v>Udruga Klub Informatičara Otoka Krka</v>
      </c>
      <c r="C7" s="47" t="str">
        <f>VLOOKUP(F7,'Tablica rezultata'!D:F,3,0)</f>
        <v>Krk</v>
      </c>
      <c r="D7" s="47" t="str">
        <f>VLOOKUP(F7,'Tablica rezultata'!D:K,8,FALSE)</f>
        <v>https://vimeo.com/189354143</v>
      </c>
      <c r="E7" s="47" t="str">
        <f>VLOOKUP(F7,'Tablica rezultata'!D:L,9,0)</f>
        <v>Gordan Nekić</v>
      </c>
      <c r="F7" s="44" t="s">
        <v>25</v>
      </c>
      <c r="G7" s="47">
        <f>VLOOKUP(F7,'Tablica rezultata'!D:I,6,0)</f>
        <v>190</v>
      </c>
      <c r="H7" s="49">
        <f>VLOOKUP(F7,'Tablica rezultata'!D:J,7,0)</f>
        <v>4.33</v>
      </c>
      <c r="I7" s="11"/>
      <c r="J7" s="11"/>
      <c r="K7" s="12"/>
      <c r="L7" s="11"/>
      <c r="M7" s="12"/>
      <c r="N7" s="12"/>
      <c r="O7" s="14"/>
      <c r="P7" s="14"/>
    </row>
    <row r="8" spans="1:16" ht="15.75">
      <c r="A8" s="46">
        <f>IF((AND(H8=H7,G8=G7)),A7,COUNT($G$5:G8))</f>
        <v>4</v>
      </c>
      <c r="B8" s="47" t="str">
        <f>VLOOKUP(F8,'Tablica rezultata'!D:E,2,FALSE)</f>
        <v>O.Š. " Fran Krsto Frankopan" Krk</v>
      </c>
      <c r="C8" s="47" t="str">
        <f>VLOOKUP(F8,'Tablica rezultata'!D:F,3,0)</f>
        <v>Krk</v>
      </c>
      <c r="D8" s="47" t="str">
        <f>VLOOKUP(F8,'Tablica rezultata'!D:K,8,FALSE)</f>
        <v>https://vimeo.com/189361843</v>
      </c>
      <c r="E8" s="47" t="str">
        <f>VLOOKUP(F8,'Tablica rezultata'!D:L,9,0)</f>
        <v>Boris Bolšec</v>
      </c>
      <c r="F8" s="44" t="s">
        <v>37</v>
      </c>
      <c r="G8" s="47">
        <f>VLOOKUP(F8,'Tablica rezultata'!D:I,6,0)</f>
        <v>190</v>
      </c>
      <c r="H8" s="49">
        <f>VLOOKUP(F8,'Tablica rezultata'!D:J,7,0)</f>
        <v>5.2</v>
      </c>
      <c r="I8" s="11"/>
      <c r="J8" s="11"/>
      <c r="K8" s="12"/>
      <c r="L8" s="11"/>
      <c r="M8" s="12"/>
      <c r="N8" s="12"/>
      <c r="O8" s="14"/>
      <c r="P8" s="14"/>
    </row>
    <row r="9" spans="1:16" ht="15.75">
      <c r="A9" s="46">
        <f>IF((AND(H9=H8,G9=G8)),A8,COUNT($G$5:G9))</f>
        <v>4</v>
      </c>
      <c r="B9" s="47" t="str">
        <f>VLOOKUP(F9,'Tablica rezultata'!D:E,2,FALSE)</f>
        <v>O.Š. " Fran Krsto Frankopan" Krk</v>
      </c>
      <c r="C9" s="47" t="str">
        <f>VLOOKUP(F9,'Tablica rezultata'!D:F,3,0)</f>
        <v>Krk</v>
      </c>
      <c r="D9" s="47" t="str">
        <f>VLOOKUP(F9,'Tablica rezultata'!D:K,8,FALSE)</f>
        <v>https://vimeo.com/189361843</v>
      </c>
      <c r="E9" s="47" t="str">
        <f>VLOOKUP(F9,'Tablica rezultata'!D:L,9,0)</f>
        <v>Boris Bolšec</v>
      </c>
      <c r="F9" s="44" t="s">
        <v>41</v>
      </c>
      <c r="G9" s="47">
        <f>VLOOKUP(F9,'Tablica rezultata'!D:I,6,0)</f>
        <v>190</v>
      </c>
      <c r="H9" s="49">
        <f>VLOOKUP(F9,'Tablica rezultata'!D:J,7,0)</f>
        <v>5.2</v>
      </c>
      <c r="I9" s="11"/>
      <c r="J9" s="11"/>
      <c r="K9" s="12"/>
      <c r="L9" s="11"/>
      <c r="M9" s="12"/>
      <c r="N9" s="12"/>
      <c r="O9" s="14"/>
      <c r="P9" s="14"/>
    </row>
    <row r="10" spans="1:16" ht="15.75">
      <c r="A10" s="46">
        <f>IF((AND(H10=H9,G10=G9)),A9,COUNT($G$5:G10))</f>
        <v>6</v>
      </c>
      <c r="B10" s="47" t="str">
        <f>VLOOKUP(F10,'Tablica rezultata'!D:E,2,FALSE)</f>
        <v>O.Š. " Fran Krsto Frankopan" Krk</v>
      </c>
      <c r="C10" s="47" t="str">
        <f>VLOOKUP(F10,'Tablica rezultata'!D:F,3,0)</f>
        <v>Krk</v>
      </c>
      <c r="D10" s="47" t="str">
        <f>VLOOKUP(F10,'Tablica rezultata'!D:K,8,FALSE)</f>
        <v>https://vimeo.com/189362923</v>
      </c>
      <c r="E10" s="47" t="str">
        <f>VLOOKUP(F10,'Tablica rezultata'!D:L,9,0)</f>
        <v>Boris Bolšec</v>
      </c>
      <c r="F10" s="44" t="s">
        <v>42</v>
      </c>
      <c r="G10" s="47">
        <f>VLOOKUP(F10,'Tablica rezultata'!D:I,6,0)</f>
        <v>190</v>
      </c>
      <c r="H10" s="49">
        <f>VLOOKUP(F10,'Tablica rezultata'!D:J,7,0)</f>
        <v>5.3</v>
      </c>
      <c r="I10" s="11"/>
      <c r="J10" s="11"/>
      <c r="K10" s="12"/>
      <c r="L10" s="11"/>
      <c r="M10" s="12"/>
      <c r="N10" s="12"/>
      <c r="O10" s="14"/>
      <c r="P10" s="14"/>
    </row>
    <row r="11" spans="1:16" ht="15.75">
      <c r="A11" s="46">
        <f>IF((AND(H11=H10,G11=G10)),A10,COUNT($G$5:G11))</f>
        <v>6</v>
      </c>
      <c r="B11" s="47" t="str">
        <f>VLOOKUP(F11,'Tablica rezultata'!D:E,2,FALSE)</f>
        <v>O.Š. " Fran Krsto Frankopan" Krk</v>
      </c>
      <c r="C11" s="47" t="str">
        <f>VLOOKUP(F11,'Tablica rezultata'!D:F,3,0)</f>
        <v>Krk</v>
      </c>
      <c r="D11" s="47" t="str">
        <f>VLOOKUP(F11,'Tablica rezultata'!D:K,8,FALSE)</f>
        <v>https://vimeo.com/189362923</v>
      </c>
      <c r="E11" s="47" t="str">
        <f>VLOOKUP(F11,'Tablica rezultata'!D:L,9,0)</f>
        <v>Boris Bolšec</v>
      </c>
      <c r="F11" s="44" t="s">
        <v>45</v>
      </c>
      <c r="G11" s="47">
        <f>VLOOKUP(F11,'Tablica rezultata'!D:I,6,0)</f>
        <v>190</v>
      </c>
      <c r="H11" s="49">
        <f>VLOOKUP(F11,'Tablica rezultata'!D:J,7,0)</f>
        <v>5.3</v>
      </c>
      <c r="I11" s="11"/>
      <c r="J11" s="11"/>
      <c r="K11" s="12"/>
      <c r="L11" s="11"/>
      <c r="M11" s="12"/>
      <c r="N11" s="12"/>
      <c r="O11" s="14"/>
      <c r="P11" s="14"/>
    </row>
    <row r="12" spans="1:16" ht="15.75">
      <c r="A12" s="46">
        <f>IF((AND(H12=H11,G12=G11)),A11,COUNT($G$5:G12))</f>
        <v>8</v>
      </c>
      <c r="B12" s="47" t="str">
        <f>VLOOKUP(F12,'Tablica rezultata'!D:E,2,FALSE)</f>
        <v>Udruga Klub Informatičara Otoka Krka</v>
      </c>
      <c r="C12" s="47" t="str">
        <f>VLOOKUP(F12,'Tablica rezultata'!D:F,3,0)</f>
        <v>Krk</v>
      </c>
      <c r="D12" s="47" t="str">
        <f>VLOOKUP(F12,'Tablica rezultata'!D:K,8,FALSE)</f>
        <v>https://vimeo.com/189355230</v>
      </c>
      <c r="E12" s="47" t="str">
        <f>VLOOKUP(F12,'Tablica rezultata'!D:L,9,0)</f>
        <v>Gordan Nekić</v>
      </c>
      <c r="F12" s="44" t="s">
        <v>12</v>
      </c>
      <c r="G12" s="48">
        <f>VLOOKUP(F12,'Tablica rezultata'!D:I,6,0)</f>
        <v>190</v>
      </c>
      <c r="H12" s="49">
        <f>VLOOKUP(F12,'Tablica rezultata'!D:J,7,0)</f>
        <v>5.4</v>
      </c>
      <c r="I12" s="11"/>
      <c r="J12" s="11"/>
      <c r="K12" s="12"/>
      <c r="L12" s="11"/>
      <c r="M12" s="12"/>
      <c r="N12" s="12"/>
      <c r="O12" s="14"/>
      <c r="P12" s="14"/>
    </row>
    <row r="13" spans="1:16" ht="15.75">
      <c r="A13" s="46">
        <f>IF((AND(H13=H12,G13=G12)),A12,COUNT($G$5:G13))</f>
        <v>9</v>
      </c>
      <c r="B13" s="47" t="str">
        <f>VLOOKUP(F13,'Tablica rezultata'!D:E,2,FALSE)</f>
        <v>Udruga Klub Informatičara Otoka Krka</v>
      </c>
      <c r="C13" s="47" t="str">
        <f>VLOOKUP(F13,'Tablica rezultata'!D:F,3,0)</f>
        <v>Krk</v>
      </c>
      <c r="D13" s="47" t="str">
        <f>VLOOKUP(F13,'Tablica rezultata'!D:K,8,FALSE)</f>
        <v>https://vimeo.com/189355230</v>
      </c>
      <c r="E13" s="47" t="str">
        <f>VLOOKUP(F13,'Tablica rezultata'!D:L,9,0)</f>
        <v>Gordan Nekić</v>
      </c>
      <c r="F13" s="44" t="s">
        <v>18</v>
      </c>
      <c r="G13" s="47">
        <f>VLOOKUP(F13,'Tablica rezultata'!D:I,6,0)</f>
        <v>190</v>
      </c>
      <c r="H13" s="49">
        <f>VLOOKUP(F13,'Tablica rezultata'!D:J,7,0)</f>
        <v>5.43</v>
      </c>
      <c r="I13" s="11"/>
      <c r="J13" s="11"/>
      <c r="K13" s="12"/>
      <c r="L13" s="11"/>
      <c r="M13" s="12"/>
      <c r="N13" s="12"/>
      <c r="O13" s="14"/>
      <c r="P13" s="14"/>
    </row>
    <row r="14" spans="1:16" ht="15.75">
      <c r="A14" s="46">
        <f>IF((AND(H14=H13,G14=G13)),A13,COUNT($G$5:G14))</f>
        <v>10</v>
      </c>
      <c r="B14" s="47" t="str">
        <f>VLOOKUP(F14,'Tablica rezultata'!D:E,2,FALSE)</f>
        <v>OŠ Omišalj</v>
      </c>
      <c r="C14" s="47" t="str">
        <f>VLOOKUP(F14,'Tablica rezultata'!D:F,3,0)</f>
        <v>Omišalj</v>
      </c>
      <c r="D14" s="47" t="str">
        <f>VLOOKUP(F14,'Tablica rezultata'!D:K,8,FALSE)</f>
        <v>https://vimeo.com/189990253</v>
      </c>
      <c r="E14" s="47" t="str">
        <f>VLOOKUP(F14,'Tablica rezultata'!D:L,9,0)</f>
        <v>Ibojka Muždeka Mesaroš</v>
      </c>
      <c r="F14" s="44" t="s">
        <v>629</v>
      </c>
      <c r="G14" s="47">
        <f>VLOOKUP(F14,'Tablica rezultata'!D:I,6,0)</f>
        <v>190</v>
      </c>
      <c r="H14" s="49">
        <f>VLOOKUP(F14,'Tablica rezultata'!D:J,7,0)</f>
        <v>6.8</v>
      </c>
      <c r="I14" s="11"/>
      <c r="J14" s="11"/>
      <c r="K14" s="12"/>
      <c r="L14" s="11"/>
      <c r="M14" s="12"/>
      <c r="N14" s="12"/>
      <c r="O14" s="14"/>
      <c r="P14" s="14"/>
    </row>
    <row r="15" spans="1:16" ht="15.75">
      <c r="A15" s="46">
        <f>IF((AND(H15=H14,G15=G14)),A14,COUNT($G$5:G15))</f>
        <v>11</v>
      </c>
      <c r="B15" s="47" t="str">
        <f>VLOOKUP(F15,'Tablica rezultata'!D:E,2,FALSE)</f>
        <v>OŠ Omišalj</v>
      </c>
      <c r="C15" s="47" t="str">
        <f>VLOOKUP(F15,'Tablica rezultata'!D:F,3,0)</f>
        <v>Omišalj</v>
      </c>
      <c r="D15" s="47" t="str">
        <f>VLOOKUP(F15,'Tablica rezultata'!D:K,8,FALSE)</f>
        <v>https://vimeo.com/189991445</v>
      </c>
      <c r="E15" s="47" t="str">
        <f>VLOOKUP(F15,'Tablica rezultata'!D:L,9,0)</f>
        <v>Ibojka Muždeka Mesaroš</v>
      </c>
      <c r="F15" s="44" t="s">
        <v>631</v>
      </c>
      <c r="G15" s="47">
        <f>VLOOKUP(F15,'Tablica rezultata'!D:I,6,0)</f>
        <v>180</v>
      </c>
      <c r="H15" s="49">
        <f>VLOOKUP(F15,'Tablica rezultata'!D:J,7,0)</f>
        <v>7.6</v>
      </c>
      <c r="I15" s="11"/>
      <c r="J15" s="11"/>
      <c r="K15" s="12"/>
      <c r="L15" s="11"/>
      <c r="M15" s="12"/>
      <c r="N15" s="12"/>
      <c r="O15" s="14"/>
      <c r="P15" s="14"/>
    </row>
    <row r="16" spans="1:16" ht="15.75">
      <c r="A16" s="46">
        <f>IF((AND(H16=H15,G16=G15)),A15,COUNT($G$5:G16))</f>
        <v>12</v>
      </c>
      <c r="B16" s="47" t="str">
        <f>VLOOKUP(F16,'Tablica rezultata'!D:E,2,FALSE)</f>
        <v>OŠ Omišalj</v>
      </c>
      <c r="C16" s="47" t="str">
        <f>VLOOKUP(F16,'Tablica rezultata'!D:F,3,0)</f>
        <v>Omišalj</v>
      </c>
      <c r="D16" s="47" t="str">
        <f>VLOOKUP(F16,'Tablica rezultata'!D:K,8,FALSE)</f>
        <v>https://vimeo.com/189988814</v>
      </c>
      <c r="E16" s="47" t="str">
        <f>VLOOKUP(F16,'Tablica rezultata'!D:L,9,0)</f>
        <v>Ibojka Muždeka Mesaroš</v>
      </c>
      <c r="F16" s="44" t="s">
        <v>627</v>
      </c>
      <c r="G16" s="47">
        <f>VLOOKUP(F16,'Tablica rezultata'!D:I,6,0)</f>
        <v>120</v>
      </c>
      <c r="H16" s="49">
        <f>VLOOKUP(F16,'Tablica rezultata'!D:J,7,0)</f>
        <v>7</v>
      </c>
      <c r="I16" s="11"/>
      <c r="J16" s="11"/>
      <c r="K16" s="12"/>
      <c r="L16" s="11"/>
      <c r="M16" s="12"/>
      <c r="N16" s="12"/>
      <c r="O16" s="14"/>
      <c r="P16" s="14"/>
    </row>
    <row r="17" spans="1:16" ht="15.75">
      <c r="A17" s="46">
        <f>IF((AND(H17=H16,G17=G16)),A16,COUNT($G$5:G17))</f>
        <v>13</v>
      </c>
      <c r="B17" s="47" t="str">
        <f>VLOOKUP(F17,'Tablica rezultata'!D:E,2,FALSE)</f>
        <v>O.Š. " Fran Krsto Frankopan" Krk</v>
      </c>
      <c r="C17" s="47" t="str">
        <f>VLOOKUP(F17,'Tablica rezultata'!D:F,3,0)</f>
        <v>Krk</v>
      </c>
      <c r="D17" s="47" t="str">
        <f>VLOOKUP(F17,'Tablica rezultata'!D:K,8,FALSE)</f>
        <v>https://vimeo.com/189365231</v>
      </c>
      <c r="E17" s="47" t="str">
        <f>VLOOKUP(F17,'Tablica rezultata'!D:L,9,0)</f>
        <v>Boris Bolšec</v>
      </c>
      <c r="F17" s="44" t="s">
        <v>46</v>
      </c>
      <c r="G17" s="47">
        <f>VLOOKUP(F17,'Tablica rezultata'!D:I,6,0)</f>
        <v>50</v>
      </c>
      <c r="H17" s="49">
        <f>VLOOKUP(F17,'Tablica rezultata'!D:J,7,0)</f>
        <v>2.1</v>
      </c>
      <c r="I17" s="11"/>
      <c r="J17" s="11"/>
      <c r="K17" s="12"/>
      <c r="L17" s="11"/>
      <c r="M17" s="12"/>
      <c r="N17" s="12"/>
      <c r="O17" s="14"/>
      <c r="P17" s="14"/>
    </row>
    <row r="18" spans="1:16" ht="15.75">
      <c r="A18" s="46">
        <f>IF((AND(H18=H17,G18=G17)),A17,COUNT($G$5:G18))</f>
        <v>13</v>
      </c>
      <c r="B18" s="47" t="str">
        <f>VLOOKUP(F18,'Tablica rezultata'!D:E,2,FALSE)</f>
        <v>O.Š. " Fran Krsto Frankopan" Krk</v>
      </c>
      <c r="C18" s="47" t="str">
        <f>VLOOKUP(F18,'Tablica rezultata'!D:F,3,0)</f>
        <v>Krk</v>
      </c>
      <c r="D18" s="47" t="str">
        <f>VLOOKUP(F18,'Tablica rezultata'!D:K,8,FALSE)</f>
        <v>https://vimeo.com/189365231</v>
      </c>
      <c r="E18" s="47" t="str">
        <f>VLOOKUP(F18,'Tablica rezultata'!D:L,9,0)</f>
        <v>Boris Bolšec</v>
      </c>
      <c r="F18" s="44" t="s">
        <v>49</v>
      </c>
      <c r="G18" s="47">
        <f>VLOOKUP(F18,'Tablica rezultata'!D:I,6,0)</f>
        <v>50</v>
      </c>
      <c r="H18" s="49">
        <f>VLOOKUP(F18,'Tablica rezultata'!D:J,7,0)</f>
        <v>2.1</v>
      </c>
      <c r="I18" s="11"/>
      <c r="J18" s="11"/>
      <c r="K18" s="12"/>
      <c r="L18" s="11"/>
      <c r="M18" s="12"/>
      <c r="N18" s="12"/>
      <c r="O18" s="14"/>
      <c r="P18" s="14"/>
    </row>
    <row r="19" spans="1:16">
      <c r="A19" s="24"/>
      <c r="B19" s="24"/>
      <c r="C19" s="24"/>
      <c r="D19" s="24"/>
      <c r="E19" s="24"/>
      <c r="F19" s="24"/>
      <c r="G19" s="24"/>
      <c r="H19" s="24"/>
    </row>
    <row r="20" spans="1:16">
      <c r="A20" s="24"/>
      <c r="B20" s="24"/>
      <c r="C20" s="24"/>
      <c r="D20" s="24"/>
      <c r="E20" s="24"/>
      <c r="F20" s="24"/>
      <c r="G20" s="24"/>
      <c r="H20" s="24"/>
    </row>
    <row r="21" spans="1:16" ht="18.75">
      <c r="A21" s="24"/>
      <c r="B21" s="19" t="s">
        <v>36</v>
      </c>
      <c r="C21" s="24"/>
      <c r="D21" s="24"/>
      <c r="E21" s="24"/>
      <c r="F21" s="24"/>
      <c r="G21" s="24"/>
      <c r="H21" s="24"/>
    </row>
    <row r="22" spans="1:16" ht="18.75">
      <c r="A22" s="24"/>
      <c r="B22" s="25"/>
      <c r="C22" s="24"/>
      <c r="D22" s="24"/>
      <c r="E22" s="24"/>
      <c r="F22" s="24"/>
      <c r="G22" s="24"/>
      <c r="H22" s="24"/>
    </row>
    <row r="23" spans="1:16" ht="42" customHeight="1">
      <c r="A23" s="43" t="s">
        <v>2</v>
      </c>
      <c r="B23" s="22" t="s">
        <v>2641</v>
      </c>
      <c r="C23" s="22" t="s">
        <v>2644</v>
      </c>
      <c r="D23" s="22" t="s">
        <v>9</v>
      </c>
      <c r="E23" s="22" t="s">
        <v>4</v>
      </c>
      <c r="F23" s="22" t="s">
        <v>2642</v>
      </c>
      <c r="G23" s="22" t="s">
        <v>2956</v>
      </c>
      <c r="H23" s="22" t="s">
        <v>5</v>
      </c>
      <c r="I23" s="11"/>
      <c r="J23" s="11"/>
      <c r="K23" s="12"/>
      <c r="L23" s="11"/>
      <c r="M23" s="12"/>
      <c r="N23" s="12"/>
      <c r="O23" s="14"/>
      <c r="P23" s="14"/>
    </row>
    <row r="24" spans="1:16" ht="15.75">
      <c r="A24" s="46">
        <f>IF((AND(H24=H23,G24=G23)),A23,COUNT($G$24:G24))</f>
        <v>1</v>
      </c>
      <c r="B24" s="47" t="str">
        <f>VLOOKUP(F24,'Tablica rezultata'!D:E,2,FALSE)</f>
        <v>OŠ Omišalj</v>
      </c>
      <c r="C24" s="47" t="str">
        <f>VLOOKUP(F24,'Tablica rezultata'!D:F,3,0)</f>
        <v>Omišalj</v>
      </c>
      <c r="D24" s="47" t="str">
        <f>VLOOKUP(F24,'Tablica rezultata'!D:K,8,FALSE)</f>
        <v>https://vimeo.com/189045605</v>
      </c>
      <c r="E24" s="47" t="str">
        <f>VLOOKUP(F24,'Tablica rezultata'!D:L,9,0)</f>
        <v>Ibojka Muždeka Mesaroš</v>
      </c>
      <c r="F24" s="44" t="s">
        <v>620</v>
      </c>
      <c r="G24" s="48">
        <f>VLOOKUP(F24,'Tablica rezultata'!D:I,6,0)</f>
        <v>340</v>
      </c>
      <c r="H24" s="49">
        <f>VLOOKUP(F24,'Tablica rezultata'!D:J,7,0)</f>
        <v>11.3</v>
      </c>
    </row>
    <row r="25" spans="1:16" ht="15.75">
      <c r="A25" s="46">
        <f>IF((AND(H25=H24,G25=G24)),A24,COUNT($G$24:G25))</f>
        <v>2</v>
      </c>
      <c r="B25" s="47" t="str">
        <f>VLOOKUP(F25,'Tablica rezultata'!D:E,2,FALSE)</f>
        <v>OŠ Omišalj</v>
      </c>
      <c r="C25" s="47" t="str">
        <f>VLOOKUP(F25,'Tablica rezultata'!D:F,3,0)</f>
        <v>Omišalj</v>
      </c>
      <c r="D25" s="47" t="str">
        <f>VLOOKUP(F25,'Tablica rezultata'!D:K,8,FALSE)</f>
        <v>https://vimeo.com/189044345</v>
      </c>
      <c r="E25" s="47" t="str">
        <f>VLOOKUP(F25,'Tablica rezultata'!D:L,9,0)</f>
        <v>Ibojka Muždeka Mesaroš</v>
      </c>
      <c r="F25" s="44" t="s">
        <v>623</v>
      </c>
      <c r="G25" s="48">
        <f>VLOOKUP(F25,'Tablica rezultata'!D:I,6,0)</f>
        <v>320</v>
      </c>
      <c r="H25" s="49">
        <f>VLOOKUP(F25,'Tablica rezultata'!D:J,7,0)</f>
        <v>12.3</v>
      </c>
    </row>
    <row r="26" spans="1:16" ht="15.75">
      <c r="A26" s="46">
        <f>IF((AND(H26=H25,G26=G25)),A25,COUNT($G$24:G26))</f>
        <v>3</v>
      </c>
      <c r="B26" s="47" t="str">
        <f>VLOOKUP(F26,'Tablica rezultata'!D:E,2,FALSE)</f>
        <v>OŠ Omišalj</v>
      </c>
      <c r="C26" s="47" t="str">
        <f>VLOOKUP(F26,'Tablica rezultata'!D:F,3,0)</f>
        <v>Omišalj</v>
      </c>
      <c r="D26" s="47" t="str">
        <f>VLOOKUP(F26,'Tablica rezultata'!D:K,8,FALSE)</f>
        <v>https://vimeo.com/189046260</v>
      </c>
      <c r="E26" s="47" t="str">
        <f>VLOOKUP(F26,'Tablica rezultata'!D:L,9,0)</f>
        <v>Ibojka Muždeka Mesaroš</v>
      </c>
      <c r="F26" s="44" t="s">
        <v>625</v>
      </c>
      <c r="G26" s="47">
        <f>VLOOKUP(F26,'Tablica rezultata'!D:I,6,0)</f>
        <v>130</v>
      </c>
      <c r="H26" s="49">
        <f>VLOOKUP(F26,'Tablica rezultata'!D:J,7,0)</f>
        <v>11</v>
      </c>
    </row>
  </sheetData>
  <sortState ref="A24:H26">
    <sortCondition descending="1" ref="G24:G26"/>
    <sortCondition ref="H24:H26"/>
  </sortState>
  <mergeCells count="1">
    <mergeCell ref="B1:F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45"/>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18.7109375" style="10" bestFit="1" customWidth="1"/>
    <col min="7" max="7" width="9.140625" style="10" bestFit="1" customWidth="1"/>
    <col min="8" max="8" width="31" style="10" bestFit="1" customWidth="1"/>
  </cols>
  <sheetData>
    <row r="1" spans="1:16" ht="23.25">
      <c r="B1" s="54" t="s">
        <v>2881</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don Mihovila Pavlinovića, Metković</v>
      </c>
      <c r="C5" s="47" t="str">
        <f>VLOOKUP(F5,'Tablica rezultata'!D:F,3,0)</f>
        <v>Metković</v>
      </c>
      <c r="D5" s="47" t="str">
        <f>VLOOKUP(F5,'Tablica rezultata'!D:K,8,FALSE)</f>
        <v>https://vimeo.com/190385292</v>
      </c>
      <c r="E5" s="47" t="str">
        <f>VLOOKUP(F5,'Tablica rezultata'!D:L,9,0)</f>
        <v>Jelica Lazarević</v>
      </c>
      <c r="F5" s="44" t="s">
        <v>2768</v>
      </c>
      <c r="G5" s="47">
        <f>VLOOKUP(F5,'Tablica rezultata'!D:I,6,0)</f>
        <v>190</v>
      </c>
      <c r="H5" s="49">
        <f>VLOOKUP(F5,'Tablica rezultata'!D:J,7,0)</f>
        <v>2.9</v>
      </c>
      <c r="I5" s="11"/>
      <c r="J5" s="11"/>
      <c r="K5" s="12"/>
      <c r="L5" s="11"/>
      <c r="M5" s="12"/>
      <c r="N5" s="12"/>
      <c r="O5" s="14"/>
      <c r="P5" s="14"/>
    </row>
    <row r="6" spans="1:16" ht="15.75">
      <c r="A6" s="46">
        <f>IF((AND(H6=H5,G6=G5)),A5,COUNT($G$5:G6))</f>
        <v>2</v>
      </c>
      <c r="B6" s="47" t="str">
        <f>VLOOKUP(F6,'Tablica rezultata'!D:E,2,FALSE)</f>
        <v>OŠ Opuzen</v>
      </c>
      <c r="C6" s="47" t="str">
        <f>VLOOKUP(F6,'Tablica rezultata'!D:F,3,0)</f>
        <v>Opuzen</v>
      </c>
      <c r="D6" s="47">
        <f>VLOOKUP(F6,'Tablica rezultata'!D:K,8,FALSE)</f>
        <v>0</v>
      </c>
      <c r="E6" s="47" t="str">
        <f>VLOOKUP(F6,'Tablica rezultata'!D:L,9,0)</f>
        <v>Tomislava Ivanković</v>
      </c>
      <c r="F6" s="44" t="s">
        <v>1018</v>
      </c>
      <c r="G6" s="47">
        <f>VLOOKUP(F6,'Tablica rezultata'!D:I,6,0)</f>
        <v>190</v>
      </c>
      <c r="H6" s="49">
        <f>VLOOKUP(F6,'Tablica rezultata'!D:J,7,0)</f>
        <v>3.8</v>
      </c>
      <c r="I6" s="11"/>
      <c r="J6" s="11"/>
      <c r="K6" s="12"/>
      <c r="L6" s="11"/>
      <c r="M6" s="12"/>
      <c r="N6" s="12"/>
      <c r="O6" s="14"/>
      <c r="P6" s="14"/>
    </row>
    <row r="7" spans="1:16" ht="15.75">
      <c r="A7" s="46">
        <f>IF((AND(H7=H6,G7=G6)),A6,COUNT($G$5:G7))</f>
        <v>3</v>
      </c>
      <c r="B7" s="47" t="str">
        <f>VLOOKUP(F7,'Tablica rezultata'!D:E,2,FALSE)</f>
        <v>OŠ Opuzen</v>
      </c>
      <c r="C7" s="47" t="str">
        <f>VLOOKUP(F7,'Tablica rezultata'!D:F,3,0)</f>
        <v>Opuzen</v>
      </c>
      <c r="D7" s="47">
        <f>VLOOKUP(F7,'Tablica rezultata'!D:K,8,FALSE)</f>
        <v>0</v>
      </c>
      <c r="E7" s="47" t="str">
        <f>VLOOKUP(F7,'Tablica rezultata'!D:L,9,0)</f>
        <v>Tomislava Ivanković</v>
      </c>
      <c r="F7" s="44" t="s">
        <v>1015</v>
      </c>
      <c r="G7" s="47">
        <f>VLOOKUP(F7,'Tablica rezultata'!D:I,6,0)</f>
        <v>190</v>
      </c>
      <c r="H7" s="49">
        <f>VLOOKUP(F7,'Tablica rezultata'!D:J,7,0)</f>
        <v>4.0999999999999996</v>
      </c>
      <c r="I7" s="11"/>
      <c r="J7" s="11"/>
      <c r="K7" s="12"/>
      <c r="L7" s="11"/>
      <c r="M7" s="12"/>
      <c r="N7" s="12"/>
      <c r="O7" s="14"/>
      <c r="P7" s="14"/>
    </row>
    <row r="8" spans="1:16" ht="15.75">
      <c r="A8" s="46">
        <f>IF((AND(H8=H7,G8=G7)),A7,COUNT($G$5:G8))</f>
        <v>4</v>
      </c>
      <c r="B8" s="47" t="str">
        <f>VLOOKUP(F8,'Tablica rezultata'!D:E,2,FALSE)</f>
        <v>OŠ Ivana Gundulića, Dubrovnik</v>
      </c>
      <c r="C8" s="47" t="str">
        <f>VLOOKUP(F8,'Tablica rezultata'!D:F,3,0)</f>
        <v>Dubrovnik</v>
      </c>
      <c r="D8" s="47" t="str">
        <f>VLOOKUP(F8,'Tablica rezultata'!D:K,8,FALSE)</f>
        <v>https://vimeo.com/190355801</v>
      </c>
      <c r="E8" s="47" t="str">
        <f>VLOOKUP(F8,'Tablica rezultata'!D:L,9,0)</f>
        <v>Mladen Andrijanić</v>
      </c>
      <c r="F8" s="44" t="s">
        <v>1324</v>
      </c>
      <c r="G8" s="47">
        <f>VLOOKUP(F8,'Tablica rezultata'!D:I,6,0)</f>
        <v>190</v>
      </c>
      <c r="H8" s="49">
        <f>VLOOKUP(F8,'Tablica rezultata'!D:J,7,0)</f>
        <v>4.4000000000000004</v>
      </c>
      <c r="I8" s="11"/>
      <c r="J8" s="11"/>
      <c r="K8" s="12"/>
      <c r="L8" s="11"/>
      <c r="M8" s="12"/>
      <c r="N8" s="12"/>
      <c r="O8" s="14"/>
      <c r="P8" s="14"/>
    </row>
    <row r="9" spans="1:16" ht="15.75">
      <c r="A9" s="46">
        <f>IF((AND(H9=H8,G9=G8)),A8,COUNT($G$5:G9))</f>
        <v>5</v>
      </c>
      <c r="B9" s="47" t="str">
        <f>VLOOKUP(F9,'Tablica rezultata'!D:E,2,FALSE)</f>
        <v>OŠ Opuzen</v>
      </c>
      <c r="C9" s="47" t="str">
        <f>VLOOKUP(F9,'Tablica rezultata'!D:F,3,0)</f>
        <v>Opuzen</v>
      </c>
      <c r="D9" s="47">
        <f>VLOOKUP(F9,'Tablica rezultata'!D:K,8,FALSE)</f>
        <v>0</v>
      </c>
      <c r="E9" s="47" t="str">
        <f>VLOOKUP(F9,'Tablica rezultata'!D:L,9,0)</f>
        <v>Tomislava Ivanković</v>
      </c>
      <c r="F9" s="44" t="s">
        <v>1020</v>
      </c>
      <c r="G9" s="47">
        <f>VLOOKUP(F9,'Tablica rezultata'!D:I,6,0)</f>
        <v>190</v>
      </c>
      <c r="H9" s="49">
        <f>VLOOKUP(F9,'Tablica rezultata'!D:J,7,0)</f>
        <v>4.5</v>
      </c>
      <c r="I9" s="11"/>
      <c r="J9" s="11"/>
      <c r="K9" s="12"/>
      <c r="L9" s="11"/>
      <c r="M9" s="12"/>
      <c r="N9" s="12"/>
      <c r="O9" s="14"/>
      <c r="P9" s="14"/>
    </row>
    <row r="10" spans="1:16" ht="15.75">
      <c r="A10" s="46">
        <f>IF((AND(H10=H9,G10=G9)),A9,COUNT($G$5:G10))</f>
        <v>6</v>
      </c>
      <c r="B10" s="47" t="str">
        <f>VLOOKUP(F10,'Tablica rezultata'!D:E,2,FALSE)</f>
        <v>OŠ don Mihovila Pavlinovića, Metković</v>
      </c>
      <c r="C10" s="47" t="str">
        <f>VLOOKUP(F10,'Tablica rezultata'!D:F,3,0)</f>
        <v>Metković</v>
      </c>
      <c r="D10" s="47" t="str">
        <f>VLOOKUP(F10,'Tablica rezultata'!D:K,8,FALSE)</f>
        <v>https://vimeo.com/190385473</v>
      </c>
      <c r="E10" s="47" t="str">
        <f>VLOOKUP(F10,'Tablica rezultata'!D:L,9,0)</f>
        <v>Jelica Lazarević</v>
      </c>
      <c r="F10" s="44" t="s">
        <v>2766</v>
      </c>
      <c r="G10" s="47">
        <f>VLOOKUP(F10,'Tablica rezultata'!D:I,6,0)</f>
        <v>190</v>
      </c>
      <c r="H10" s="49">
        <f>VLOOKUP(F10,'Tablica rezultata'!D:J,7,0)</f>
        <v>4.9000000000000004</v>
      </c>
      <c r="I10" s="11"/>
      <c r="J10" s="11"/>
      <c r="K10" s="12"/>
      <c r="L10" s="11"/>
      <c r="M10" s="12"/>
      <c r="N10" s="12"/>
      <c r="O10" s="14"/>
      <c r="P10" s="14"/>
    </row>
    <row r="11" spans="1:16" ht="15.75">
      <c r="A11" s="46">
        <f>IF((AND(H11=H10,G11=G10)),A10,COUNT($G$5:G11))</f>
        <v>7</v>
      </c>
      <c r="B11" s="47" t="str">
        <f>VLOOKUP(F11,'Tablica rezultata'!D:E,2,FALSE)</f>
        <v>Gradska knjižnica Metković</v>
      </c>
      <c r="C11" s="47" t="str">
        <f>VLOOKUP(F11,'Tablica rezultata'!D:F,3,0)</f>
        <v>Metković</v>
      </c>
      <c r="D11" s="47" t="str">
        <f>VLOOKUP(F11,'Tablica rezultata'!D:K,8,FALSE)</f>
        <v>https://vimeo.com/189978046</v>
      </c>
      <c r="E11" s="47" t="str">
        <f>VLOOKUP(F11,'Tablica rezultata'!D:L,9,0)</f>
        <v>Vesna Vidović</v>
      </c>
      <c r="F11" s="44" t="s">
        <v>299</v>
      </c>
      <c r="G11" s="47">
        <f>VLOOKUP(F11,'Tablica rezultata'!D:I,6,0)</f>
        <v>190</v>
      </c>
      <c r="H11" s="49">
        <f>VLOOKUP(F11,'Tablica rezultata'!D:J,7,0)</f>
        <v>5</v>
      </c>
      <c r="I11" s="11"/>
      <c r="J11" s="11"/>
      <c r="K11" s="12"/>
      <c r="L11" s="11"/>
      <c r="M11" s="12"/>
      <c r="N11" s="12"/>
      <c r="O11" s="14"/>
      <c r="P11" s="14"/>
    </row>
    <row r="12" spans="1:16" ht="15.75">
      <c r="A12" s="46">
        <f>IF((AND(H12=H11,G12=G11)),A11,COUNT($G$5:G12))</f>
        <v>8</v>
      </c>
      <c r="B12" s="47" t="str">
        <f>VLOOKUP(F12,'Tablica rezultata'!D:E,2,FALSE)</f>
        <v>OŠ Ivana Gundulića, Dubrovnik</v>
      </c>
      <c r="C12" s="47" t="str">
        <f>VLOOKUP(F12,'Tablica rezultata'!D:F,3,0)</f>
        <v>Dubrovnik</v>
      </c>
      <c r="D12" s="47" t="str">
        <f>VLOOKUP(F12,'Tablica rezultata'!D:K,8,FALSE)</f>
        <v>https://vimeo.com/190356282</v>
      </c>
      <c r="E12" s="47" t="str">
        <f>VLOOKUP(F12,'Tablica rezultata'!D:L,9,0)</f>
        <v>Mladen Andrijanić</v>
      </c>
      <c r="F12" s="44" t="s">
        <v>1327</v>
      </c>
      <c r="G12" s="47">
        <f>VLOOKUP(F12,'Tablica rezultata'!D:I,6,0)</f>
        <v>190</v>
      </c>
      <c r="H12" s="49">
        <f>VLOOKUP(F12,'Tablica rezultata'!D:J,7,0)</f>
        <v>5.2</v>
      </c>
      <c r="I12" s="11"/>
      <c r="J12" s="11"/>
      <c r="K12" s="12"/>
      <c r="L12" s="11"/>
      <c r="M12" s="12"/>
      <c r="N12" s="12"/>
      <c r="O12" s="14"/>
      <c r="P12" s="14"/>
    </row>
    <row r="13" spans="1:16" ht="15.75">
      <c r="A13" s="46">
        <f>IF((AND(H13=H12,G13=G12)),A12,COUNT($G$5:G13))</f>
        <v>9</v>
      </c>
      <c r="B13" s="47" t="str">
        <f>VLOOKUP(F13,'Tablica rezultata'!D:E,2,FALSE)</f>
        <v>OŠ Ivana Gundulića, Dubrovnik</v>
      </c>
      <c r="C13" s="47" t="str">
        <f>VLOOKUP(F13,'Tablica rezultata'!D:F,3,0)</f>
        <v>Dubrovnik</v>
      </c>
      <c r="D13" s="47" t="str">
        <f>VLOOKUP(F13,'Tablica rezultata'!D:K,8,FALSE)</f>
        <v>https://vimeo.com/190356589</v>
      </c>
      <c r="E13" s="47" t="str">
        <f>VLOOKUP(F13,'Tablica rezultata'!D:L,9,0)</f>
        <v>Mladen Andrijanić</v>
      </c>
      <c r="F13" s="44" t="s">
        <v>1329</v>
      </c>
      <c r="G13" s="47">
        <f>VLOOKUP(F13,'Tablica rezultata'!D:I,6,0)</f>
        <v>190</v>
      </c>
      <c r="H13" s="49">
        <f>VLOOKUP(F13,'Tablica rezultata'!D:J,7,0)</f>
        <v>5.3</v>
      </c>
      <c r="I13" s="11"/>
      <c r="J13" s="11"/>
      <c r="K13" s="12"/>
      <c r="L13" s="11"/>
      <c r="M13" s="12"/>
      <c r="N13" s="12"/>
      <c r="O13" s="14"/>
      <c r="P13" s="14"/>
    </row>
    <row r="14" spans="1:16" ht="15.75">
      <c r="A14" s="46">
        <f>IF((AND(H14=H13,G14=G13)),A13,COUNT($G$5:G14))</f>
        <v>10</v>
      </c>
      <c r="B14" s="47" t="str">
        <f>VLOOKUP(F14,'Tablica rezultata'!D:E,2,FALSE)</f>
        <v>OŠ don Mihovila Pavlinovića, Metković</v>
      </c>
      <c r="C14" s="47" t="str">
        <f>VLOOKUP(F14,'Tablica rezultata'!D:F,3,0)</f>
        <v>Metković</v>
      </c>
      <c r="D14" s="47" t="str">
        <f>VLOOKUP(F14,'Tablica rezultata'!D:K,8,FALSE)</f>
        <v>https://vimeo.com/190384893</v>
      </c>
      <c r="E14" s="47" t="str">
        <f>VLOOKUP(F14,'Tablica rezultata'!D:L,9,0)</f>
        <v>Jelica Lazarević</v>
      </c>
      <c r="F14" s="44" t="s">
        <v>2767</v>
      </c>
      <c r="G14" s="47">
        <f>VLOOKUP(F14,'Tablica rezultata'!D:I,6,0)</f>
        <v>190</v>
      </c>
      <c r="H14" s="49">
        <f>VLOOKUP(F14,'Tablica rezultata'!D:J,7,0)</f>
        <v>5.7</v>
      </c>
      <c r="I14" s="11"/>
      <c r="J14" s="11"/>
      <c r="K14" s="12"/>
      <c r="L14" s="11"/>
      <c r="M14" s="12"/>
      <c r="N14" s="12"/>
      <c r="O14" s="14"/>
      <c r="P14" s="14"/>
    </row>
    <row r="15" spans="1:16" ht="15.75">
      <c r="A15" s="46">
        <f>IF((AND(H15=H14,G15=G14)),A14,COUNT($G$5:G15))</f>
        <v>11</v>
      </c>
      <c r="B15" s="47" t="str">
        <f>VLOOKUP(F15,'Tablica rezultata'!D:E,2,FALSE)</f>
        <v>OŠ Ivana Gundulića, Dubrovnik</v>
      </c>
      <c r="C15" s="47" t="str">
        <f>VLOOKUP(F15,'Tablica rezultata'!D:F,3,0)</f>
        <v>Dubrovnik</v>
      </c>
      <c r="D15" s="47" t="str">
        <f>VLOOKUP(F15,'Tablica rezultata'!D:K,8,FALSE)</f>
        <v>https://vimeo.com/190356945</v>
      </c>
      <c r="E15" s="47" t="str">
        <f>VLOOKUP(F15,'Tablica rezultata'!D:L,9,0)</f>
        <v>Mladen Andrijanić</v>
      </c>
      <c r="F15" s="44" t="s">
        <v>1331</v>
      </c>
      <c r="G15" s="47">
        <f>VLOOKUP(F15,'Tablica rezultata'!D:I,6,0)</f>
        <v>190</v>
      </c>
      <c r="H15" s="49">
        <f>VLOOKUP(F15,'Tablica rezultata'!D:J,7,0)</f>
        <v>7.1</v>
      </c>
      <c r="I15" s="11"/>
      <c r="J15" s="11"/>
      <c r="K15" s="12"/>
      <c r="L15" s="11"/>
      <c r="M15" s="12"/>
      <c r="N15" s="12"/>
      <c r="O15" s="14"/>
      <c r="P15" s="14"/>
    </row>
    <row r="16" spans="1:16" ht="15.75">
      <c r="A16" s="46">
        <f>IF((AND(H16=H15,G16=G15)),A15,COUNT($G$5:G16))</f>
        <v>12</v>
      </c>
      <c r="B16" s="47" t="str">
        <f>VLOOKUP(F16,'Tablica rezultata'!D:E,2,FALSE)</f>
        <v>OŠ Opuzen</v>
      </c>
      <c r="C16" s="47" t="str">
        <f>VLOOKUP(F16,'Tablica rezultata'!D:F,3,0)</f>
        <v>Opuzen</v>
      </c>
      <c r="D16" s="47">
        <f>VLOOKUP(F16,'Tablica rezultata'!D:K,8,FALSE)</f>
        <v>0</v>
      </c>
      <c r="E16" s="47" t="str">
        <f>VLOOKUP(F16,'Tablica rezultata'!D:L,9,0)</f>
        <v>Tomislava Ivanković</v>
      </c>
      <c r="F16" s="44" t="s">
        <v>1019</v>
      </c>
      <c r="G16" s="47">
        <f>VLOOKUP(F16,'Tablica rezultata'!D:I,6,0)</f>
        <v>180</v>
      </c>
      <c r="H16" s="49">
        <f>VLOOKUP(F16,'Tablica rezultata'!D:J,7,0)</f>
        <v>3.5</v>
      </c>
      <c r="I16" s="11"/>
      <c r="J16" s="11"/>
      <c r="K16" s="12"/>
      <c r="L16" s="11"/>
      <c r="M16" s="12"/>
      <c r="N16" s="12"/>
      <c r="O16" s="14"/>
      <c r="P16" s="14"/>
    </row>
    <row r="17" spans="1:16" ht="15.75">
      <c r="A17" s="46">
        <f>IF((AND(H17=H16,G17=G16)),A16,COUNT($G$5:G17))</f>
        <v>13</v>
      </c>
      <c r="B17" s="47" t="str">
        <f>VLOOKUP(F17,'Tablica rezultata'!D:E,2,FALSE)</f>
        <v>Gradska knjižnica Metković</v>
      </c>
      <c r="C17" s="47" t="str">
        <f>VLOOKUP(F17,'Tablica rezultata'!D:F,3,0)</f>
        <v>Metković</v>
      </c>
      <c r="D17" s="47" t="str">
        <f>VLOOKUP(F17,'Tablica rezultata'!D:K,8,FALSE)</f>
        <v>https://vimeo.com/189978043</v>
      </c>
      <c r="E17" s="47" t="str">
        <f>VLOOKUP(F17,'Tablica rezultata'!D:L,9,0)</f>
        <v>Vesna Vidović</v>
      </c>
      <c r="F17" s="44" t="s">
        <v>293</v>
      </c>
      <c r="G17" s="47">
        <f>VLOOKUP(F17,'Tablica rezultata'!D:I,6,0)</f>
        <v>130</v>
      </c>
      <c r="H17" s="49">
        <f>VLOOKUP(F17,'Tablica rezultata'!D:J,7,0)</f>
        <v>2</v>
      </c>
      <c r="I17" s="11"/>
      <c r="J17" s="11"/>
      <c r="K17" s="12"/>
      <c r="L17" s="11"/>
      <c r="M17" s="12"/>
      <c r="N17" s="12"/>
      <c r="O17" s="14"/>
      <c r="P17" s="14"/>
    </row>
    <row r="18" spans="1:16" ht="15.75">
      <c r="A18" s="46">
        <f>IF((AND(H18=H17,G18=G17)),A17,COUNT($G$5:G18))</f>
        <v>13</v>
      </c>
      <c r="B18" s="47" t="str">
        <f>VLOOKUP(F18,'Tablica rezultata'!D:E,2,FALSE)</f>
        <v>Gradska knjižnica Metković</v>
      </c>
      <c r="C18" s="47" t="str">
        <f>VLOOKUP(F18,'Tablica rezultata'!D:F,3,0)</f>
        <v>Metković</v>
      </c>
      <c r="D18" s="47" t="str">
        <f>VLOOKUP(F18,'Tablica rezultata'!D:K,8,FALSE)</f>
        <v>https://vimeo.com/189978044</v>
      </c>
      <c r="E18" s="47" t="str">
        <f>VLOOKUP(F18,'Tablica rezultata'!D:L,9,0)</f>
        <v>Vesna Vidović</v>
      </c>
      <c r="F18" s="44" t="s">
        <v>295</v>
      </c>
      <c r="G18" s="47">
        <f>VLOOKUP(F18,'Tablica rezultata'!D:I,6,0)</f>
        <v>130</v>
      </c>
      <c r="H18" s="49">
        <f>VLOOKUP(F18,'Tablica rezultata'!D:J,7,0)</f>
        <v>2</v>
      </c>
      <c r="I18" s="11"/>
      <c r="J18" s="11"/>
      <c r="K18" s="12"/>
      <c r="L18" s="11"/>
      <c r="M18" s="12"/>
      <c r="N18" s="12"/>
      <c r="O18" s="14"/>
      <c r="P18" s="14"/>
    </row>
    <row r="19" spans="1:16" ht="15.75">
      <c r="A19" s="46">
        <f>IF((AND(H19=H18,G19=G18)),A18,COUNT($G$5:G19))</f>
        <v>15</v>
      </c>
      <c r="B19" s="47" t="str">
        <f>VLOOKUP(F19,'Tablica rezultata'!D:E,2,FALSE)</f>
        <v>Gradska knjižnica Metković</v>
      </c>
      <c r="C19" s="47" t="str">
        <f>VLOOKUP(F19,'Tablica rezultata'!D:F,3,0)</f>
        <v>Metković</v>
      </c>
      <c r="D19" s="47" t="str">
        <f>VLOOKUP(F19,'Tablica rezultata'!D:K,8,FALSE)</f>
        <v>https://vimeo.com/189978041</v>
      </c>
      <c r="E19" s="47" t="str">
        <f>VLOOKUP(F19,'Tablica rezultata'!D:L,9,0)</f>
        <v>Vesna Vidović</v>
      </c>
      <c r="F19" s="44" t="s">
        <v>289</v>
      </c>
      <c r="G19" s="48">
        <f>VLOOKUP(F19,'Tablica rezultata'!D:I,6,0)</f>
        <v>80</v>
      </c>
      <c r="H19" s="49">
        <f>VLOOKUP(F19,'Tablica rezultata'!D:J,7,0)</f>
        <v>1</v>
      </c>
      <c r="I19" s="11"/>
      <c r="J19" s="11"/>
      <c r="K19" s="12"/>
      <c r="L19" s="11"/>
      <c r="M19" s="12"/>
      <c r="N19" s="12"/>
      <c r="O19" s="14"/>
      <c r="P19" s="14"/>
    </row>
    <row r="20" spans="1:16" ht="15.75">
      <c r="A20" s="46">
        <f>IF((AND(H20=H19,G20=G19)),A19,COUNT($G$5:G20))</f>
        <v>15</v>
      </c>
      <c r="B20" s="47" t="str">
        <f>VLOOKUP(F20,'Tablica rezultata'!D:E,2,FALSE)</f>
        <v>Gradska knjižnica Metković</v>
      </c>
      <c r="C20" s="47" t="str">
        <f>VLOOKUP(F20,'Tablica rezultata'!D:F,3,0)</f>
        <v>Metković</v>
      </c>
      <c r="D20" s="47" t="str">
        <f>VLOOKUP(F20,'Tablica rezultata'!D:K,8,FALSE)</f>
        <v>https://vimeo.com/189978042</v>
      </c>
      <c r="E20" s="47" t="str">
        <f>VLOOKUP(F20,'Tablica rezultata'!D:L,9,0)</f>
        <v>Vesna Vidović</v>
      </c>
      <c r="F20" s="44" t="s">
        <v>291</v>
      </c>
      <c r="G20" s="48">
        <f>VLOOKUP(F20,'Tablica rezultata'!D:I,6,0)</f>
        <v>80</v>
      </c>
      <c r="H20" s="49">
        <f>VLOOKUP(F20,'Tablica rezultata'!D:J,7,0)</f>
        <v>1</v>
      </c>
      <c r="I20" s="11"/>
      <c r="J20" s="11"/>
      <c r="K20" s="12"/>
      <c r="L20" s="11"/>
      <c r="M20" s="12"/>
      <c r="N20" s="12"/>
      <c r="O20" s="14"/>
      <c r="P20" s="14"/>
    </row>
    <row r="21" spans="1:16" ht="15.75">
      <c r="A21" s="46">
        <f>IF((AND(H21=H20,G21=G20)),A20,COUNT($G$5:G21))</f>
        <v>15</v>
      </c>
      <c r="B21" s="47" t="str">
        <f>VLOOKUP(F21,'Tablica rezultata'!D:E,2,FALSE)</f>
        <v>Gradska knjižnica Metković</v>
      </c>
      <c r="C21" s="47" t="str">
        <f>VLOOKUP(F21,'Tablica rezultata'!D:F,3,0)</f>
        <v>Metković</v>
      </c>
      <c r="D21" s="47" t="str">
        <f>VLOOKUP(F21,'Tablica rezultata'!D:K,8,FALSE)</f>
        <v>https://vimeo.com/189978037</v>
      </c>
      <c r="E21" s="47" t="str">
        <f>VLOOKUP(F21,'Tablica rezultata'!D:L,9,0)</f>
        <v>Vesna Vidović</v>
      </c>
      <c r="F21" s="44" t="s">
        <v>301</v>
      </c>
      <c r="G21" s="47">
        <f>VLOOKUP(F21,'Tablica rezultata'!D:I,6,0)</f>
        <v>80</v>
      </c>
      <c r="H21" s="49">
        <f>VLOOKUP(F21,'Tablica rezultata'!D:J,7,0)</f>
        <v>1</v>
      </c>
      <c r="I21" s="11"/>
      <c r="J21" s="11"/>
      <c r="K21" s="12"/>
      <c r="L21" s="11"/>
      <c r="M21" s="12"/>
      <c r="N21" s="12"/>
      <c r="O21" s="14"/>
      <c r="P21" s="14"/>
    </row>
    <row r="22" spans="1:16" ht="15.75">
      <c r="A22" s="46">
        <f>IF((AND(H22=H21,G22=G21)),A21,COUNT($G$5:G22))</f>
        <v>18</v>
      </c>
      <c r="B22" s="47" t="str">
        <f>VLOOKUP(F22,'Tablica rezultata'!D:E,2,FALSE)</f>
        <v>Gradska knjižnica Metković</v>
      </c>
      <c r="C22" s="47" t="str">
        <f>VLOOKUP(F22,'Tablica rezultata'!D:F,3,0)</f>
        <v>Metković</v>
      </c>
      <c r="D22" s="47" t="str">
        <f>VLOOKUP(F22,'Tablica rezultata'!D:K,8,FALSE)</f>
        <v>https://vimeo.com/189978045</v>
      </c>
      <c r="E22" s="47" t="str">
        <f>VLOOKUP(F22,'Tablica rezultata'!D:L,9,0)</f>
        <v>Vesna Vidović</v>
      </c>
      <c r="F22" s="44" t="s">
        <v>297</v>
      </c>
      <c r="G22" s="47">
        <f>VLOOKUP(F22,'Tablica rezultata'!D:I,6,0)</f>
        <v>60</v>
      </c>
      <c r="H22" s="49">
        <f>VLOOKUP(F22,'Tablica rezultata'!D:J,7,0)</f>
        <v>1</v>
      </c>
      <c r="I22" s="11"/>
      <c r="J22" s="13"/>
      <c r="K22" s="12"/>
      <c r="L22" s="11"/>
      <c r="M22" s="12"/>
      <c r="N22" s="12"/>
      <c r="O22" s="14"/>
      <c r="P22" s="14"/>
    </row>
    <row r="23" spans="1:16">
      <c r="A23" s="24"/>
      <c r="B23" s="24"/>
      <c r="C23" s="24"/>
      <c r="D23" s="24"/>
      <c r="E23" s="24"/>
      <c r="F23" s="24"/>
      <c r="G23" s="24"/>
      <c r="H23" s="24"/>
    </row>
    <row r="24" spans="1:16">
      <c r="A24" s="24"/>
      <c r="B24" s="24"/>
      <c r="C24" s="24"/>
      <c r="D24" s="24"/>
      <c r="E24" s="24"/>
      <c r="F24" s="24"/>
      <c r="G24" s="24"/>
      <c r="H24" s="24"/>
    </row>
    <row r="25" spans="1:16" ht="18.75">
      <c r="A25" s="24"/>
      <c r="B25" s="19" t="s">
        <v>36</v>
      </c>
      <c r="C25" s="24"/>
      <c r="D25" s="24"/>
      <c r="E25" s="24"/>
      <c r="F25" s="24"/>
      <c r="G25" s="24"/>
      <c r="H25" s="24"/>
    </row>
    <row r="26" spans="1:16" ht="18.75">
      <c r="A26" s="24"/>
      <c r="B26" s="25"/>
      <c r="C26" s="24"/>
      <c r="D26" s="24"/>
      <c r="E26" s="24"/>
      <c r="F26" s="24"/>
      <c r="G26" s="24"/>
      <c r="H26" s="24"/>
    </row>
    <row r="27" spans="1:16" ht="42" customHeight="1">
      <c r="A27" s="21" t="s">
        <v>2</v>
      </c>
      <c r="B27" s="22" t="s">
        <v>2641</v>
      </c>
      <c r="C27" s="22" t="s">
        <v>2644</v>
      </c>
      <c r="D27" s="22" t="s">
        <v>9</v>
      </c>
      <c r="E27" s="22" t="s">
        <v>4</v>
      </c>
      <c r="F27" s="22" t="s">
        <v>2642</v>
      </c>
      <c r="G27" s="22" t="s">
        <v>2956</v>
      </c>
      <c r="H27" s="22" t="s">
        <v>5</v>
      </c>
      <c r="I27" s="11"/>
      <c r="J27" s="11"/>
      <c r="K27" s="12"/>
      <c r="L27" s="11"/>
      <c r="M27" s="12"/>
      <c r="N27" s="12"/>
      <c r="O27" s="14"/>
      <c r="P27" s="14"/>
    </row>
    <row r="28" spans="1:16" ht="15.75">
      <c r="A28" s="23">
        <f>IF((AND(H28=H27,G28=G27)),A27,COUNT($G$28:G28))</f>
        <v>1</v>
      </c>
      <c r="B28" s="16" t="str">
        <f>VLOOKUP(F28,'Tablica rezultata'!D:E,2,FALSE)</f>
        <v>OŠ Opuzen</v>
      </c>
      <c r="C28" s="16" t="str">
        <f>VLOOKUP(F28,'Tablica rezultata'!D:F,3,0)</f>
        <v>Opuzen</v>
      </c>
      <c r="D28" s="16">
        <f>VLOOKUP(F28,'Tablica rezultata'!D:K,8,FALSE)</f>
        <v>0</v>
      </c>
      <c r="E28" s="16" t="str">
        <f>VLOOKUP(F28,'Tablica rezultata'!D:L,9,0)</f>
        <v>Tomislava Ivanković</v>
      </c>
      <c r="F28" s="26" t="s">
        <v>1021</v>
      </c>
      <c r="G28" s="16">
        <f>VLOOKUP(F28,'Tablica rezultata'!D:I,6,0)</f>
        <v>340</v>
      </c>
      <c r="H28" s="31">
        <f>VLOOKUP(F28,'Tablica rezultata'!D:J,7,0)</f>
        <v>4.4000000000000004</v>
      </c>
    </row>
    <row r="29" spans="1:16" ht="15.75">
      <c r="A29" s="23">
        <f>IF((AND(H29=H28,G29=G28)),A28,COUNT($G$28:G29))</f>
        <v>2</v>
      </c>
      <c r="B29" s="16" t="str">
        <f>VLOOKUP(F29,'Tablica rezultata'!D:E,2,FALSE)</f>
        <v>OŠ don Mihovila Pavlinovića, Metković</v>
      </c>
      <c r="C29" s="16" t="str">
        <f>VLOOKUP(F29,'Tablica rezultata'!D:F,3,0)</f>
        <v>Metković</v>
      </c>
      <c r="D29" s="16" t="str">
        <f>VLOOKUP(F29,'Tablica rezultata'!D:K,8,FALSE)</f>
        <v>https://vimeo.com/190386454</v>
      </c>
      <c r="E29" s="16" t="str">
        <f>VLOOKUP(F29,'Tablica rezultata'!D:L,9,0)</f>
        <v>Jelica Lazarević</v>
      </c>
      <c r="F29" s="26" t="s">
        <v>2771</v>
      </c>
      <c r="G29" s="16">
        <f>VLOOKUP(F29,'Tablica rezultata'!D:I,6,0)</f>
        <v>340</v>
      </c>
      <c r="H29" s="31">
        <f>VLOOKUP(F29,'Tablica rezultata'!D:J,7,0)</f>
        <v>4.5</v>
      </c>
    </row>
    <row r="30" spans="1:16" ht="15.75">
      <c r="A30" s="23">
        <f>IF((AND(H30=H29,G30=G29)),A29,COUNT($G$28:G30))</f>
        <v>3</v>
      </c>
      <c r="B30" s="16" t="str">
        <f>VLOOKUP(F30,'Tablica rezultata'!D:E,2,FALSE)</f>
        <v>OŠ don Mihovila Pavlinovića, Metković</v>
      </c>
      <c r="C30" s="16" t="str">
        <f>VLOOKUP(F30,'Tablica rezultata'!D:F,3,0)</f>
        <v>Metković</v>
      </c>
      <c r="D30" s="16" t="str">
        <f>VLOOKUP(F30,'Tablica rezultata'!D:K,8,FALSE)</f>
        <v>https://vimeo.com/190385775</v>
      </c>
      <c r="E30" s="16" t="str">
        <f>VLOOKUP(F30,'Tablica rezultata'!D:L,9,0)</f>
        <v>Jelica Lazarević</v>
      </c>
      <c r="F30" s="26" t="s">
        <v>2769</v>
      </c>
      <c r="G30" s="16">
        <f>VLOOKUP(F30,'Tablica rezultata'!D:I,6,0)</f>
        <v>340</v>
      </c>
      <c r="H30" s="31">
        <f>VLOOKUP(F30,'Tablica rezultata'!D:J,7,0)</f>
        <v>6.6</v>
      </c>
    </row>
    <row r="31" spans="1:16" ht="15.75">
      <c r="A31" s="23">
        <f>IF((AND(H31=H30,G31=G30)),A30,COUNT($G$28:G31))</f>
        <v>4</v>
      </c>
      <c r="B31" s="16" t="str">
        <f>VLOOKUP(F31,'Tablica rezultata'!D:E,2,FALSE)</f>
        <v xml:space="preserve">Udruga mladih "ULIKS" otok Mljet </v>
      </c>
      <c r="C31" s="16" t="str">
        <f>VLOOKUP(F31,'Tablica rezultata'!D:F,3,0)</f>
        <v xml:space="preserve">Babino Polje </v>
      </c>
      <c r="D31" s="16" t="str">
        <f>VLOOKUP(F31,'Tablica rezultata'!D:K,8,FALSE)</f>
        <v>https://vimeo.com/190378501</v>
      </c>
      <c r="E31" s="16" t="str">
        <f>VLOOKUP(F31,'Tablica rezultata'!D:L,9,0)</f>
        <v>Petar Benković</v>
      </c>
      <c r="F31" s="26" t="s">
        <v>2497</v>
      </c>
      <c r="G31" s="16">
        <f>VLOOKUP(F31,'Tablica rezultata'!D:I,6,0)</f>
        <v>340</v>
      </c>
      <c r="H31" s="31">
        <f>VLOOKUP(F31,'Tablica rezultata'!D:J,7,0)</f>
        <v>9.1999999999999993</v>
      </c>
    </row>
    <row r="32" spans="1:16" ht="15.75">
      <c r="A32" s="23">
        <f>IF((AND(H32=H31,G32=G31)),A31,COUNT($G$28:G32))</f>
        <v>5</v>
      </c>
      <c r="B32" s="16" t="str">
        <f>VLOOKUP(F32,'Tablica rezultata'!D:E,2,FALSE)</f>
        <v xml:space="preserve">Udruga mladih "ULIKS" otok Mljet </v>
      </c>
      <c r="C32" s="16" t="str">
        <f>VLOOKUP(F32,'Tablica rezultata'!D:F,3,0)</f>
        <v xml:space="preserve">Babino Polje </v>
      </c>
      <c r="D32" s="16" t="str">
        <f>VLOOKUP(F32,'Tablica rezultata'!D:K,8,FALSE)</f>
        <v>https://vimeo.com/190377874</v>
      </c>
      <c r="E32" s="16" t="str">
        <f>VLOOKUP(F32,'Tablica rezultata'!D:L,9,0)</f>
        <v>Petar Benković</v>
      </c>
      <c r="F32" s="26" t="s">
        <v>2495</v>
      </c>
      <c r="G32" s="16">
        <f>VLOOKUP(F32,'Tablica rezultata'!D:I,6,0)</f>
        <v>340</v>
      </c>
      <c r="H32" s="31">
        <f>VLOOKUP(F32,'Tablica rezultata'!D:J,7,0)</f>
        <v>9.4</v>
      </c>
    </row>
    <row r="33" spans="1:8" ht="15.75">
      <c r="A33" s="23">
        <f>IF((AND(H33=H32,G33=G32)),A32,COUNT($G$28:G33))</f>
        <v>6</v>
      </c>
      <c r="B33" s="16" t="str">
        <f>VLOOKUP(F33,'Tablica rezultata'!D:E,2,FALSE)</f>
        <v xml:space="preserve">Udruga mladih "ULIKS" otok Mljet </v>
      </c>
      <c r="C33" s="16" t="str">
        <f>VLOOKUP(F33,'Tablica rezultata'!D:F,3,0)</f>
        <v xml:space="preserve">Babino Polje </v>
      </c>
      <c r="D33" s="16" t="str">
        <f>VLOOKUP(F33,'Tablica rezultata'!D:K,8,FALSE)</f>
        <v>https://vimeo.com/190376307</v>
      </c>
      <c r="E33" s="16" t="str">
        <f>VLOOKUP(F33,'Tablica rezultata'!D:L,9,0)</f>
        <v>Petar Benković</v>
      </c>
      <c r="F33" s="26" t="s">
        <v>2492</v>
      </c>
      <c r="G33" s="16">
        <f>VLOOKUP(F33,'Tablica rezultata'!D:I,6,0)</f>
        <v>340</v>
      </c>
      <c r="H33" s="31">
        <f>VLOOKUP(F33,'Tablica rezultata'!D:J,7,0)</f>
        <v>12.3</v>
      </c>
    </row>
    <row r="34" spans="1:8" ht="15.75">
      <c r="A34" s="23">
        <f>IF((AND(H34=H33,G34=G33)),A33,COUNT($G$28:G34))</f>
        <v>7</v>
      </c>
      <c r="B34" s="16" t="str">
        <f>VLOOKUP(F34,'Tablica rezultata'!D:E,2,FALSE)</f>
        <v>OŠ Opuzen</v>
      </c>
      <c r="C34" s="16" t="str">
        <f>VLOOKUP(F34,'Tablica rezultata'!D:F,3,0)</f>
        <v>Opuzen</v>
      </c>
      <c r="D34" s="16">
        <f>VLOOKUP(F34,'Tablica rezultata'!D:K,8,FALSE)</f>
        <v>0</v>
      </c>
      <c r="E34" s="16" t="str">
        <f>VLOOKUP(F34,'Tablica rezultata'!D:L,9,0)</f>
        <v>Tomislava Ivanković</v>
      </c>
      <c r="F34" s="26" t="s">
        <v>1022</v>
      </c>
      <c r="G34" s="16">
        <f>VLOOKUP(F34,'Tablica rezultata'!D:I,6,0)</f>
        <v>330</v>
      </c>
      <c r="H34" s="31">
        <f>VLOOKUP(F34,'Tablica rezultata'!D:J,7,0)</f>
        <v>4.2</v>
      </c>
    </row>
    <row r="35" spans="1:8" ht="15.75">
      <c r="A35" s="23">
        <f>IF((AND(H35=H34,G35=G34)),A34,COUNT($G$28:G35))</f>
        <v>8</v>
      </c>
      <c r="B35" s="16" t="str">
        <f>VLOOKUP(F35,'Tablica rezultata'!D:E,2,FALSE)</f>
        <v>OŠ Opuzen</v>
      </c>
      <c r="C35" s="16" t="str">
        <f>VLOOKUP(F35,'Tablica rezultata'!D:F,3,0)</f>
        <v>Opuzen</v>
      </c>
      <c r="D35" s="16">
        <f>VLOOKUP(F35,'Tablica rezultata'!D:K,8,FALSE)</f>
        <v>0</v>
      </c>
      <c r="E35" s="16" t="str">
        <f>VLOOKUP(F35,'Tablica rezultata'!D:L,9,0)</f>
        <v>Tomislava Ivanković</v>
      </c>
      <c r="F35" s="26" t="s">
        <v>1024</v>
      </c>
      <c r="G35" s="16">
        <f>VLOOKUP(F35,'Tablica rezultata'!D:I,6,0)</f>
        <v>330</v>
      </c>
      <c r="H35" s="31">
        <f>VLOOKUP(F35,'Tablica rezultata'!D:J,7,0)</f>
        <v>4.5999999999999996</v>
      </c>
    </row>
    <row r="36" spans="1:8" ht="15.75">
      <c r="A36" s="23">
        <f>IF((AND(H36=H35,G36=G35)),A35,COUNT($G$28:G36))</f>
        <v>9</v>
      </c>
      <c r="B36" s="16" t="str">
        <f>VLOOKUP(F36,'Tablica rezultata'!D:E,2,FALSE)</f>
        <v>OŠ Opuzen</v>
      </c>
      <c r="C36" s="16" t="str">
        <f>VLOOKUP(F36,'Tablica rezultata'!D:F,3,0)</f>
        <v>Opuzen</v>
      </c>
      <c r="D36" s="16">
        <f>VLOOKUP(F36,'Tablica rezultata'!D:K,8,FALSE)</f>
        <v>0</v>
      </c>
      <c r="E36" s="16" t="str">
        <f>VLOOKUP(F36,'Tablica rezultata'!D:L,9,0)</f>
        <v>Tomislava Ivanković</v>
      </c>
      <c r="F36" s="26" t="s">
        <v>1023</v>
      </c>
      <c r="G36" s="16">
        <f>VLOOKUP(F36,'Tablica rezultata'!D:I,6,0)</f>
        <v>330</v>
      </c>
      <c r="H36" s="31">
        <f>VLOOKUP(F36,'Tablica rezultata'!D:J,7,0)</f>
        <v>5</v>
      </c>
    </row>
    <row r="37" spans="1:8" ht="15.75">
      <c r="A37" s="23">
        <f>IF((AND(H37=H36,G37=G36)),A36,COUNT($G$28:G37))</f>
        <v>10</v>
      </c>
      <c r="B37" s="16" t="str">
        <f>VLOOKUP(F37,'Tablica rezultata'!D:E,2,FALSE)</f>
        <v>OŠ don Mihovila Pavlinovića, Metković</v>
      </c>
      <c r="C37" s="16" t="str">
        <f>VLOOKUP(F37,'Tablica rezultata'!D:F,3,0)</f>
        <v>Metković</v>
      </c>
      <c r="D37" s="16" t="str">
        <f>VLOOKUP(F37,'Tablica rezultata'!D:K,8,FALSE)</f>
        <v>https://vimeo.com/190386146</v>
      </c>
      <c r="E37" s="16" t="str">
        <f>VLOOKUP(F37,'Tablica rezultata'!D:L,9,0)</f>
        <v>Jelica Lazarević</v>
      </c>
      <c r="F37" s="26" t="s">
        <v>2770</v>
      </c>
      <c r="G37" s="16">
        <f>VLOOKUP(F37,'Tablica rezultata'!D:I,6,0)</f>
        <v>330</v>
      </c>
      <c r="H37" s="31">
        <f>VLOOKUP(F37,'Tablica rezultata'!D:J,7,0)</f>
        <v>5.8</v>
      </c>
    </row>
    <row r="38" spans="1:8" ht="15.75">
      <c r="A38" s="23">
        <f>IF((AND(H38=H37,G38=G37)),A37,COUNT($G$28:G38))</f>
        <v>11</v>
      </c>
      <c r="B38" s="16" t="str">
        <f>VLOOKUP(F38,'Tablica rezultata'!D:E,2,FALSE)</f>
        <v>OŠ Ruđera Boškovića</v>
      </c>
      <c r="C38" s="16" t="str">
        <f>VLOOKUP(F38,'Tablica rezultata'!D:F,3,0)</f>
        <v>Grude, BiH</v>
      </c>
      <c r="D38" s="16" t="str">
        <f>VLOOKUP(F38,'Tablica rezultata'!D:K,8,FALSE)</f>
        <v>https://vimeo.com/190349308</v>
      </c>
      <c r="E38" s="16" t="str">
        <f>VLOOKUP(F38,'Tablica rezultata'!D:L,9,0)</f>
        <v>Jerko Leventić</v>
      </c>
      <c r="F38" s="26" t="s">
        <v>1287</v>
      </c>
      <c r="G38" s="16">
        <f>VLOOKUP(F38,'Tablica rezultata'!D:I,6,0)</f>
        <v>300</v>
      </c>
      <c r="H38" s="31">
        <f>VLOOKUP(F38,'Tablica rezultata'!D:J,7,0)</f>
        <v>9.6999999999999993</v>
      </c>
    </row>
    <row r="39" spans="1:8" ht="15.75">
      <c r="A39" s="23">
        <f>IF((AND(H39=H38,G39=G38)),A38,COUNT($G$28:G39))</f>
        <v>12</v>
      </c>
      <c r="B39" s="16" t="str">
        <f>VLOOKUP(F39,'Tablica rezultata'!D:E,2,FALSE)</f>
        <v>OŠ Ruđera Boškovića</v>
      </c>
      <c r="C39" s="16" t="str">
        <f>VLOOKUP(F39,'Tablica rezultata'!D:F,3,0)</f>
        <v>Grude, BiH</v>
      </c>
      <c r="D39" s="16" t="str">
        <f>VLOOKUP(F39,'Tablica rezultata'!D:K,8,FALSE)</f>
        <v>https://vimeo.com/190350011</v>
      </c>
      <c r="E39" s="16" t="str">
        <f>VLOOKUP(F39,'Tablica rezultata'!D:L,9,0)</f>
        <v>Jerko Leventić</v>
      </c>
      <c r="F39" s="26" t="s">
        <v>1294</v>
      </c>
      <c r="G39" s="16">
        <f>VLOOKUP(F39,'Tablica rezultata'!D:I,6,0)</f>
        <v>260</v>
      </c>
      <c r="H39" s="31">
        <f>VLOOKUP(F39,'Tablica rezultata'!D:J,7,0)</f>
        <v>9.6999999999999993</v>
      </c>
    </row>
    <row r="40" spans="1:8" ht="15.75">
      <c r="A40" s="23">
        <f>IF((AND(H40=H39,G40=G39)),A39,COUNT($G$28:G40))</f>
        <v>13</v>
      </c>
      <c r="B40" s="16" t="str">
        <f>VLOOKUP(F40,'Tablica rezultata'!D:E,2,FALSE)</f>
        <v>OŠ Opuzen</v>
      </c>
      <c r="C40" s="16" t="str">
        <f>VLOOKUP(F40,'Tablica rezultata'!D:F,3,0)</f>
        <v>Opuzen</v>
      </c>
      <c r="D40" s="16">
        <f>VLOOKUP(F40,'Tablica rezultata'!D:K,8,FALSE)</f>
        <v>0</v>
      </c>
      <c r="E40" s="16" t="str">
        <f>VLOOKUP(F40,'Tablica rezultata'!D:L,9,0)</f>
        <v>Tomislava Ivanković</v>
      </c>
      <c r="F40" s="26" t="s">
        <v>1025</v>
      </c>
      <c r="G40" s="16">
        <f>VLOOKUP(F40,'Tablica rezultata'!D:I,6,0)</f>
        <v>240</v>
      </c>
      <c r="H40" s="31">
        <f>VLOOKUP(F40,'Tablica rezultata'!D:J,7,0)</f>
        <v>6.8</v>
      </c>
    </row>
    <row r="41" spans="1:8" ht="15.75">
      <c r="A41" s="23">
        <f>IF((AND(H41=H40,G41=G40)),A40,COUNT($G$28:G41))</f>
        <v>14</v>
      </c>
      <c r="B41" s="16" t="str">
        <f>VLOOKUP(F41,'Tablica rezultata'!D:E,2,FALSE)</f>
        <v>OŠ Ruđera Boškovića</v>
      </c>
      <c r="C41" s="16" t="str">
        <f>VLOOKUP(F41,'Tablica rezultata'!D:F,3,0)</f>
        <v>Grude, BiH</v>
      </c>
      <c r="D41" s="16" t="str">
        <f>VLOOKUP(F41,'Tablica rezultata'!D:K,8,FALSE)</f>
        <v>https://vimeo.com/190349477</v>
      </c>
      <c r="E41" s="16" t="str">
        <f>VLOOKUP(F41,'Tablica rezultata'!D:L,9,0)</f>
        <v>Jerko Leventić</v>
      </c>
      <c r="F41" s="26" t="s">
        <v>1290</v>
      </c>
      <c r="G41" s="16">
        <f>VLOOKUP(F41,'Tablica rezultata'!D:I,6,0)</f>
        <v>240</v>
      </c>
      <c r="H41" s="31">
        <f>VLOOKUP(F41,'Tablica rezultata'!D:J,7,0)</f>
        <v>13.5</v>
      </c>
    </row>
    <row r="42" spans="1:8" ht="15.75">
      <c r="A42" s="23">
        <f>IF((AND(H42=H41,G42=G41)),A41,COUNT($G$28:G42))</f>
        <v>15</v>
      </c>
      <c r="B42" s="16" t="str">
        <f>VLOOKUP(F42,'Tablica rezultata'!D:E,2,FALSE)</f>
        <v>OŠ Ruđera Boškovića</v>
      </c>
      <c r="C42" s="16" t="str">
        <f>VLOOKUP(F42,'Tablica rezultata'!D:F,3,0)</f>
        <v>Grude, BiH</v>
      </c>
      <c r="D42" s="16" t="str">
        <f>VLOOKUP(F42,'Tablica rezultata'!D:K,8,FALSE)</f>
        <v>https://vimeo.com/190349813</v>
      </c>
      <c r="E42" s="16" t="str">
        <f>VLOOKUP(F42,'Tablica rezultata'!D:L,9,0)</f>
        <v>Jerko Leventić</v>
      </c>
      <c r="F42" s="26" t="s">
        <v>1292</v>
      </c>
      <c r="G42" s="16">
        <f>VLOOKUP(F42,'Tablica rezultata'!D:I,6,0)</f>
        <v>170</v>
      </c>
      <c r="H42" s="31">
        <f>VLOOKUP(F42,'Tablica rezultata'!D:J,7,0)</f>
        <v>14.4</v>
      </c>
    </row>
    <row r="43" spans="1:8" ht="15.75">
      <c r="A43" s="23">
        <f>IF((AND(H43=H42,G43=G42)),A42,COUNT($G$28:G43))</f>
        <v>16</v>
      </c>
      <c r="B43" s="16" t="str">
        <f>VLOOKUP(F43,'Tablica rezultata'!D:E,2,FALSE)</f>
        <v>OŠ Ruđera Boškovića</v>
      </c>
      <c r="C43" s="16" t="str">
        <f>VLOOKUP(F43,'Tablica rezultata'!D:F,3,0)</f>
        <v>Grude, BiH</v>
      </c>
      <c r="D43" s="16" t="str">
        <f>VLOOKUP(F43,'Tablica rezultata'!D:K,8,FALSE)</f>
        <v>https://vimeo.com/190348300</v>
      </c>
      <c r="E43" s="16" t="str">
        <f>VLOOKUP(F43,'Tablica rezultata'!D:L,9,0)</f>
        <v>Jerko Leventić</v>
      </c>
      <c r="F43" s="26" t="s">
        <v>1296</v>
      </c>
      <c r="G43" s="16">
        <f>VLOOKUP(F43,'Tablica rezultata'!D:I,6,0)</f>
        <v>150</v>
      </c>
      <c r="H43" s="31">
        <f>VLOOKUP(F43,'Tablica rezultata'!D:J,7,0)</f>
        <v>10.6</v>
      </c>
    </row>
    <row r="44" spans="1:8" ht="15.75">
      <c r="A44" s="23">
        <f>IF((AND(H44=H43,G44=G43)),A43,COUNT($G$28:G44))</f>
        <v>17</v>
      </c>
      <c r="B44" s="16" t="str">
        <f>VLOOKUP(F44,'Tablica rezultata'!D:E,2,FALSE)</f>
        <v>Gradska knjižnica Metković</v>
      </c>
      <c r="C44" s="16" t="str">
        <f>VLOOKUP(F44,'Tablica rezultata'!D:F,3,0)</f>
        <v>Metković</v>
      </c>
      <c r="D44" s="16" t="str">
        <f>VLOOKUP(F44,'Tablica rezultata'!D:K,8,FALSE)</f>
        <v>https://vimeo.com/189978038</v>
      </c>
      <c r="E44" s="16" t="str">
        <f>VLOOKUP(F44,'Tablica rezultata'!D:L,9,0)</f>
        <v>Vesna Vidović</v>
      </c>
      <c r="F44" s="26" t="s">
        <v>284</v>
      </c>
      <c r="G44" s="15">
        <f>VLOOKUP(F44,'Tablica rezultata'!D:I,6,0)</f>
        <v>100</v>
      </c>
      <c r="H44" s="31">
        <f>VLOOKUP(F44,'Tablica rezultata'!D:J,7,0)</f>
        <v>1</v>
      </c>
    </row>
    <row r="45" spans="1:8" ht="15.75">
      <c r="A45" s="23">
        <f>IF((AND(H45=H44,G45=G44)),A44,COUNT($G$28:G45))</f>
        <v>17</v>
      </c>
      <c r="B45" s="16" t="str">
        <f>VLOOKUP(F45,'Tablica rezultata'!D:E,2,FALSE)</f>
        <v>Gradska knjižnica Metković</v>
      </c>
      <c r="C45" s="16" t="str">
        <f>VLOOKUP(F45,'Tablica rezultata'!D:F,3,0)</f>
        <v>Metković</v>
      </c>
      <c r="D45" s="16" t="str">
        <f>VLOOKUP(F45,'Tablica rezultata'!D:K,8,FALSE)</f>
        <v>https://vimeo.com/189978040</v>
      </c>
      <c r="E45" s="16" t="str">
        <f>VLOOKUP(F45,'Tablica rezultata'!D:L,9,0)</f>
        <v>Vesna Vidović</v>
      </c>
      <c r="F45" s="26" t="s">
        <v>287</v>
      </c>
      <c r="G45" s="15">
        <f>VLOOKUP(F45,'Tablica rezultata'!D:I,6,0)</f>
        <v>100</v>
      </c>
      <c r="H45" s="31">
        <f>VLOOKUP(F45,'Tablica rezultata'!D:J,7,0)</f>
        <v>1</v>
      </c>
    </row>
  </sheetData>
  <sortState ref="A28:H45">
    <sortCondition descending="1" ref="G28:G45"/>
    <sortCondition ref="H28:H45"/>
  </sortState>
  <mergeCells count="1">
    <mergeCell ref="B1:F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35"/>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17.5703125" style="10" bestFit="1" customWidth="1"/>
    <col min="7" max="7" width="9.140625" style="10" bestFit="1" customWidth="1"/>
    <col min="8" max="8" width="31" style="10" bestFit="1" customWidth="1"/>
  </cols>
  <sheetData>
    <row r="1" spans="1:16" ht="23.25">
      <c r="B1" s="54" t="s">
        <v>2882</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Tin Ujević</v>
      </c>
      <c r="C5" s="47" t="str">
        <f>VLOOKUP(F5,'Tablica rezultata'!D:F,3,0)</f>
        <v>Osijek</v>
      </c>
      <c r="D5" s="47" t="str">
        <f>VLOOKUP(F5,'Tablica rezultata'!D:K,8,FALSE)</f>
        <v>https://vimeo.com/190325560</v>
      </c>
      <c r="E5" s="47" t="str">
        <f>VLOOKUP(F5,'Tablica rezultata'!D:L,9,0)</f>
        <v>Mirna Grbec</v>
      </c>
      <c r="F5" s="44" t="s">
        <v>2286</v>
      </c>
      <c r="G5" s="47">
        <f>VLOOKUP(F5,'Tablica rezultata'!D:I,6,0)</f>
        <v>190</v>
      </c>
      <c r="H5" s="49">
        <f>VLOOKUP(F5,'Tablica rezultata'!D:J,7,0)</f>
        <v>6</v>
      </c>
      <c r="I5" s="11"/>
      <c r="J5" s="11"/>
      <c r="K5" s="12"/>
      <c r="L5" s="11"/>
      <c r="M5" s="12"/>
      <c r="N5" s="12"/>
      <c r="O5" s="14"/>
      <c r="P5" s="14"/>
    </row>
    <row r="6" spans="1:16" ht="15.75">
      <c r="A6" s="46">
        <f>IF((AND(H6=H5,G6=G5)),A5,COUNT($G$5:G6))</f>
        <v>2</v>
      </c>
      <c r="B6" s="47" t="str">
        <f>VLOOKUP(F6,'Tablica rezultata'!D:E,2,FALSE)</f>
        <v>OŠ Grigor Vitez</v>
      </c>
      <c r="C6" s="47" t="str">
        <f>VLOOKUP(F6,'Tablica rezultata'!D:F,3,0)</f>
        <v>Osijek</v>
      </c>
      <c r="D6" s="47" t="str">
        <f>VLOOKUP(F6,'Tablica rezultata'!D:K,8,FALSE)</f>
        <v>http://vimeo.com/groups/414712/videos/190361097</v>
      </c>
      <c r="E6" s="47" t="str">
        <f>VLOOKUP(F6,'Tablica rezultata'!D:L,9,0)</f>
        <v>Gordan Paradžik</v>
      </c>
      <c r="F6" s="44" t="s">
        <v>1276</v>
      </c>
      <c r="G6" s="47">
        <f>VLOOKUP(F6,'Tablica rezultata'!D:I,6,0)</f>
        <v>190</v>
      </c>
      <c r="H6" s="49">
        <f>VLOOKUP(F6,'Tablica rezultata'!D:J,7,0)</f>
        <v>6.77</v>
      </c>
      <c r="I6" s="11"/>
      <c r="J6" s="11"/>
      <c r="K6" s="12"/>
      <c r="L6" s="11"/>
      <c r="M6" s="12"/>
      <c r="N6" s="12"/>
      <c r="O6" s="14"/>
      <c r="P6" s="14"/>
    </row>
    <row r="7" spans="1:16" ht="15.75">
      <c r="A7" s="46">
        <f>IF((AND(H7=H6,G7=G6)),A6,COUNT($G$5:G7))</f>
        <v>3</v>
      </c>
      <c r="B7" s="47" t="str">
        <f>VLOOKUP(F7,'Tablica rezultata'!D:E,2,FALSE)</f>
        <v>OŠ August Šenoa</v>
      </c>
      <c r="C7" s="47" t="str">
        <f>VLOOKUP(F7,'Tablica rezultata'!D:F,3,0)</f>
        <v>Osijek</v>
      </c>
      <c r="D7" s="47" t="str">
        <f>VLOOKUP(F7,'Tablica rezultata'!D:K,8,FALSE)</f>
        <v>https://vimeo.com/groups/414712/videos/189768657</v>
      </c>
      <c r="E7" s="47" t="str">
        <f>VLOOKUP(F7,'Tablica rezultata'!D:L,9,0)</f>
        <v>Ivana Vezjak</v>
      </c>
      <c r="F7" s="44" t="s">
        <v>369</v>
      </c>
      <c r="G7" s="48">
        <f>VLOOKUP(F7,'Tablica rezultata'!D:I,6,0)</f>
        <v>190</v>
      </c>
      <c r="H7" s="49">
        <f>VLOOKUP(F7,'Tablica rezultata'!D:J,7,0)</f>
        <v>7.2</v>
      </c>
      <c r="I7" s="11"/>
      <c r="J7" s="11"/>
      <c r="K7" s="12"/>
      <c r="L7" s="11"/>
      <c r="M7" s="12"/>
      <c r="N7" s="12"/>
      <c r="O7" s="14"/>
      <c r="P7" s="14"/>
    </row>
    <row r="8" spans="1:16" ht="15.75">
      <c r="A8" s="46">
        <f>IF((AND(H8=H7,G8=G7)),A7,COUNT($G$5:G8))</f>
        <v>4</v>
      </c>
      <c r="B8" s="47" t="str">
        <f>VLOOKUP(F8,'Tablica rezultata'!D:E,2,FALSE)</f>
        <v>OŠ August Šenoa</v>
      </c>
      <c r="C8" s="47" t="str">
        <f>VLOOKUP(F8,'Tablica rezultata'!D:F,3,0)</f>
        <v>Osijek</v>
      </c>
      <c r="D8" s="47" t="str">
        <f>VLOOKUP(F8,'Tablica rezultata'!D:K,8,FALSE)</f>
        <v>https://vimeo.com/groups/414712/videos/189768658</v>
      </c>
      <c r="E8" s="47" t="str">
        <f>VLOOKUP(F8,'Tablica rezultata'!D:L,9,0)</f>
        <v>Ivana Vezjak</v>
      </c>
      <c r="F8" s="44" t="s">
        <v>372</v>
      </c>
      <c r="G8" s="48">
        <f>VLOOKUP(F8,'Tablica rezultata'!D:I,6,0)</f>
        <v>190</v>
      </c>
      <c r="H8" s="49">
        <f>VLOOKUP(F8,'Tablica rezultata'!D:J,7,0)</f>
        <v>7.3</v>
      </c>
      <c r="I8" s="11"/>
      <c r="J8" s="11"/>
      <c r="K8" s="12"/>
      <c r="L8" s="11"/>
      <c r="M8" s="12"/>
      <c r="N8" s="12"/>
      <c r="O8" s="14"/>
      <c r="P8" s="14"/>
    </row>
    <row r="9" spans="1:16" ht="15.75">
      <c r="A9" s="46">
        <f>IF((AND(H9=H8,G9=G8)),A8,COUNT($G$5:G9))</f>
        <v>5</v>
      </c>
      <c r="B9" s="47" t="str">
        <f>VLOOKUP(F9,'Tablica rezultata'!D:E,2,FALSE)</f>
        <v>OŠ August Šenoa</v>
      </c>
      <c r="C9" s="47" t="str">
        <f>VLOOKUP(F9,'Tablica rezultata'!D:F,3,0)</f>
        <v>Osijek</v>
      </c>
      <c r="D9" s="47" t="str">
        <f>VLOOKUP(F9,'Tablica rezultata'!D:K,8,FALSE)</f>
        <v>https://vimeo.com/groups/414712/videos/189768960</v>
      </c>
      <c r="E9" s="47" t="str">
        <f>VLOOKUP(F9,'Tablica rezultata'!D:L,9,0)</f>
        <v>Ivana Vezjak</v>
      </c>
      <c r="F9" s="44" t="s">
        <v>374</v>
      </c>
      <c r="G9" s="47">
        <f>VLOOKUP(F9,'Tablica rezultata'!D:I,6,0)</f>
        <v>190</v>
      </c>
      <c r="H9" s="49">
        <f>VLOOKUP(F9,'Tablica rezultata'!D:J,7,0)</f>
        <v>10</v>
      </c>
      <c r="I9" s="11"/>
      <c r="J9" s="11"/>
      <c r="K9" s="12"/>
      <c r="L9" s="11"/>
      <c r="M9" s="12"/>
      <c r="N9" s="12"/>
      <c r="O9" s="14"/>
      <c r="P9" s="14"/>
    </row>
    <row r="10" spans="1:16" ht="15.75">
      <c r="A10" s="46">
        <f>IF((AND(H10=H9,G10=G9)),A9,COUNT($G$5:G10))</f>
        <v>6</v>
      </c>
      <c r="B10" s="47" t="str">
        <f>VLOOKUP(F10,'Tablica rezultata'!D:E,2,FALSE)</f>
        <v>OŠ Grigor Vitez</v>
      </c>
      <c r="C10" s="47" t="str">
        <f>VLOOKUP(F10,'Tablica rezultata'!D:F,3,0)</f>
        <v>Osijek</v>
      </c>
      <c r="D10" s="47" t="str">
        <f>VLOOKUP(F10,'Tablica rezultata'!D:K,8,FALSE)</f>
        <v>http://vimeo.com/groups/414712/videos/190361313</v>
      </c>
      <c r="E10" s="47" t="str">
        <f>VLOOKUP(F10,'Tablica rezultata'!D:L,9,0)</f>
        <v>Gordan Paradžik</v>
      </c>
      <c r="F10" s="44" t="s">
        <v>1278</v>
      </c>
      <c r="G10" s="47">
        <f>VLOOKUP(F10,'Tablica rezultata'!D:I,6,0)</f>
        <v>170</v>
      </c>
      <c r="H10" s="49">
        <f>VLOOKUP(F10,'Tablica rezultata'!D:J,7,0)</f>
        <v>7.52</v>
      </c>
      <c r="I10" s="11"/>
      <c r="J10" s="11"/>
      <c r="K10" s="12"/>
      <c r="L10" s="11"/>
      <c r="M10" s="12"/>
      <c r="N10" s="12"/>
      <c r="O10" s="14"/>
      <c r="P10" s="14"/>
    </row>
    <row r="11" spans="1:16" ht="15.75">
      <c r="A11" s="46">
        <f>IF((AND(H11=H10,G11=G10)),A10,COUNT($G$5:G11))</f>
        <v>7</v>
      </c>
      <c r="B11" s="47" t="str">
        <f>VLOOKUP(F11,'Tablica rezultata'!D:E,2,FALSE)</f>
        <v>OŠ Grigor Vitez</v>
      </c>
      <c r="C11" s="47" t="str">
        <f>VLOOKUP(F11,'Tablica rezultata'!D:F,3,0)</f>
        <v>Osijek</v>
      </c>
      <c r="D11" s="47" t="str">
        <f>VLOOKUP(F11,'Tablica rezultata'!D:K,8,FALSE)</f>
        <v>http://vimeo.com/groups/414712/videos/190360823</v>
      </c>
      <c r="E11" s="47" t="str">
        <f>VLOOKUP(F11,'Tablica rezultata'!D:L,9,0)</f>
        <v>Gordan Paradžik</v>
      </c>
      <c r="F11" s="44" t="s">
        <v>1274</v>
      </c>
      <c r="G11" s="47">
        <f>VLOOKUP(F11,'Tablica rezultata'!D:I,6,0)</f>
        <v>150</v>
      </c>
      <c r="H11" s="49">
        <f>VLOOKUP(F11,'Tablica rezultata'!D:J,7,0)</f>
        <v>6.9</v>
      </c>
      <c r="I11" s="11"/>
      <c r="J11" s="11"/>
      <c r="K11" s="12"/>
      <c r="L11" s="11"/>
      <c r="M11" s="12"/>
      <c r="N11" s="12"/>
      <c r="O11" s="14"/>
      <c r="P11" s="14"/>
    </row>
    <row r="12" spans="1:16" ht="15.75">
      <c r="A12" s="46">
        <f>IF((AND(H12=H11,G12=G11)),A11,COUNT($G$5:G12))</f>
        <v>8</v>
      </c>
      <c r="B12" s="47" t="str">
        <f>VLOOKUP(F12,'Tablica rezultata'!D:E,2,FALSE)</f>
        <v>OŠ Grigor Vitez</v>
      </c>
      <c r="C12" s="47" t="str">
        <f>VLOOKUP(F12,'Tablica rezultata'!D:F,3,0)</f>
        <v>Osijek</v>
      </c>
      <c r="D12" s="47" t="str">
        <f>VLOOKUP(F12,'Tablica rezultata'!D:K,8,FALSE)</f>
        <v>https://vimeo.com/groups/414712/videos/190360635</v>
      </c>
      <c r="E12" s="47" t="str">
        <f>VLOOKUP(F12,'Tablica rezultata'!D:L,9,0)</f>
        <v>Gordan Paradžik</v>
      </c>
      <c r="F12" s="44" t="s">
        <v>1271</v>
      </c>
      <c r="G12" s="47">
        <f>VLOOKUP(F12,'Tablica rezultata'!D:I,6,0)</f>
        <v>150</v>
      </c>
      <c r="H12" s="49">
        <f>VLOOKUP(F12,'Tablica rezultata'!D:J,7,0)</f>
        <v>8.4700000000000006</v>
      </c>
      <c r="I12" s="11"/>
      <c r="J12" s="11"/>
      <c r="K12" s="12"/>
      <c r="L12" s="11"/>
      <c r="M12" s="12"/>
      <c r="N12" s="12"/>
      <c r="O12" s="14"/>
      <c r="P12" s="14"/>
    </row>
    <row r="13" spans="1:16" ht="15.75">
      <c r="A13" s="46">
        <f>IF((AND(H13=H12,G13=G12)),A12,COUNT($G$5:G13))</f>
        <v>9</v>
      </c>
      <c r="B13" s="47" t="str">
        <f>VLOOKUP(F13,'Tablica rezultata'!D:E,2,FALSE)</f>
        <v>OŠ Tin Ujević</v>
      </c>
      <c r="C13" s="47" t="str">
        <f>VLOOKUP(F13,'Tablica rezultata'!D:F,3,0)</f>
        <v>Osijek</v>
      </c>
      <c r="D13" s="47" t="str">
        <f>VLOOKUP(F13,'Tablica rezultata'!D:K,8,FALSE)</f>
        <v>https://vimeo.com/190325350</v>
      </c>
      <c r="E13" s="47" t="str">
        <f>VLOOKUP(F13,'Tablica rezultata'!D:L,9,0)</f>
        <v>Mirna Grbec</v>
      </c>
      <c r="F13" s="44" t="s">
        <v>2283</v>
      </c>
      <c r="G13" s="47">
        <f>VLOOKUP(F13,'Tablica rezultata'!D:I,6,0)</f>
        <v>80</v>
      </c>
      <c r="H13" s="49">
        <f>VLOOKUP(F13,'Tablica rezultata'!D:J,7,0)</f>
        <v>6</v>
      </c>
      <c r="I13" s="11"/>
      <c r="J13" s="11"/>
      <c r="K13" s="12"/>
      <c r="L13" s="11"/>
      <c r="M13" s="12"/>
      <c r="N13" s="12"/>
      <c r="O13" s="14"/>
      <c r="P13" s="14"/>
    </row>
    <row r="14" spans="1:16">
      <c r="A14" s="24"/>
      <c r="B14" s="24"/>
      <c r="C14" s="24"/>
      <c r="D14" s="24"/>
      <c r="E14" s="24"/>
      <c r="F14" s="24"/>
      <c r="G14" s="24"/>
      <c r="H14" s="24"/>
    </row>
    <row r="15" spans="1:16">
      <c r="A15" s="24"/>
      <c r="B15" s="24"/>
      <c r="C15" s="24"/>
      <c r="D15" s="24"/>
      <c r="E15" s="24"/>
      <c r="F15" s="24"/>
      <c r="G15" s="24"/>
      <c r="H15" s="24"/>
    </row>
    <row r="16" spans="1:16" ht="18.75">
      <c r="A16" s="24"/>
      <c r="B16" s="19" t="s">
        <v>36</v>
      </c>
      <c r="C16" s="24"/>
      <c r="D16" s="24"/>
      <c r="E16" s="24"/>
      <c r="F16" s="24"/>
      <c r="G16" s="24"/>
      <c r="H16" s="24"/>
    </row>
    <row r="17" spans="1:16" ht="18.75">
      <c r="A17" s="24"/>
      <c r="B17" s="25"/>
      <c r="C17" s="24"/>
      <c r="D17" s="24"/>
      <c r="E17" s="24"/>
      <c r="F17" s="24"/>
      <c r="G17" s="24"/>
      <c r="H17" s="24"/>
    </row>
    <row r="18" spans="1:16" ht="42" customHeight="1">
      <c r="A18" s="43" t="s">
        <v>2</v>
      </c>
      <c r="B18" s="22" t="s">
        <v>2641</v>
      </c>
      <c r="C18" s="22" t="s">
        <v>2644</v>
      </c>
      <c r="D18" s="22" t="s">
        <v>9</v>
      </c>
      <c r="E18" s="22" t="s">
        <v>4</v>
      </c>
      <c r="F18" s="22" t="s">
        <v>2642</v>
      </c>
      <c r="G18" s="22" t="s">
        <v>2956</v>
      </c>
      <c r="H18" s="22" t="s">
        <v>5</v>
      </c>
      <c r="I18" s="11"/>
      <c r="J18" s="11"/>
      <c r="K18" s="12"/>
      <c r="L18" s="11"/>
      <c r="M18" s="12"/>
      <c r="N18" s="12"/>
      <c r="O18" s="14"/>
      <c r="P18" s="14"/>
    </row>
    <row r="19" spans="1:16" ht="15.75">
      <c r="A19" s="46">
        <f>IF((AND(H19=H18,G19=G18)),A18,COUNT($G$19:G19))</f>
        <v>1</v>
      </c>
      <c r="B19" s="47" t="str">
        <f>VLOOKUP(F19,'Tablica rezultata'!D:E,2,FALSE)</f>
        <v>OŠ Bilje</v>
      </c>
      <c r="C19" s="47" t="str">
        <f>VLOOKUP(F19,'Tablica rezultata'!D:F,3,0)</f>
        <v>Bilje</v>
      </c>
      <c r="D19" s="47" t="str">
        <f>VLOOKUP(F19,'Tablica rezultata'!D:K,8,FALSE)</f>
        <v>https://vimeo.com/groups/414712/videos/190372066</v>
      </c>
      <c r="E19" s="47" t="str">
        <f>VLOOKUP(F19,'Tablica rezultata'!D:L,9,0)</f>
        <v>Mirna Prusina</v>
      </c>
      <c r="F19" s="26" t="s">
        <v>2747</v>
      </c>
      <c r="G19" s="47">
        <f>VLOOKUP(F19,'Tablica rezultata'!D:I,6,0)</f>
        <v>340</v>
      </c>
      <c r="H19" s="49">
        <f>VLOOKUP(F19,'Tablica rezultata'!D:J,7,0)</f>
        <v>9</v>
      </c>
    </row>
    <row r="20" spans="1:16" ht="15.75">
      <c r="A20" s="46">
        <f>IF((AND(H20=H19,G20=G19)),A19,COUNT($G$19:G20))</f>
        <v>1</v>
      </c>
      <c r="B20" s="47" t="str">
        <f>VLOOKUP(F20,'Tablica rezultata'!D:E,2,FALSE)</f>
        <v>OŠ Bilje</v>
      </c>
      <c r="C20" s="47" t="str">
        <f>VLOOKUP(F20,'Tablica rezultata'!D:F,3,0)</f>
        <v>Bilje</v>
      </c>
      <c r="D20" s="47" t="str">
        <f>VLOOKUP(F20,'Tablica rezultata'!D:K,8,FALSE)</f>
        <v>https://vimeo.com/groups/414712/videos/190371303</v>
      </c>
      <c r="E20" s="47" t="str">
        <f>VLOOKUP(F20,'Tablica rezultata'!D:L,9,0)</f>
        <v>Mirna Prusina</v>
      </c>
      <c r="F20" s="26" t="s">
        <v>2748</v>
      </c>
      <c r="G20" s="47">
        <f>VLOOKUP(F20,'Tablica rezultata'!D:I,6,0)</f>
        <v>340</v>
      </c>
      <c r="H20" s="49">
        <f>VLOOKUP(F20,'Tablica rezultata'!D:J,7,0)</f>
        <v>9</v>
      </c>
    </row>
    <row r="21" spans="1:16" ht="15.75">
      <c r="A21" s="46">
        <f>IF((AND(H21=H20,G21=G20)),A20,COUNT($G$19:G21))</f>
        <v>1</v>
      </c>
      <c r="B21" s="47" t="str">
        <f>VLOOKUP(F21,'Tablica rezultata'!D:E,2,FALSE)</f>
        <v>OŠ Bilje</v>
      </c>
      <c r="C21" s="47" t="str">
        <f>VLOOKUP(F21,'Tablica rezultata'!D:F,3,0)</f>
        <v>Bilje</v>
      </c>
      <c r="D21" s="47" t="str">
        <f>VLOOKUP(F21,'Tablica rezultata'!D:K,8,FALSE)</f>
        <v>https://vimeo.com/groups/414712/videos/190373436</v>
      </c>
      <c r="E21" s="47" t="str">
        <f>VLOOKUP(F21,'Tablica rezultata'!D:L,9,0)</f>
        <v>Mirna Prusina</v>
      </c>
      <c r="F21" s="26" t="s">
        <v>2749</v>
      </c>
      <c r="G21" s="47">
        <f>VLOOKUP(F21,'Tablica rezultata'!D:I,6,0)</f>
        <v>340</v>
      </c>
      <c r="H21" s="49">
        <f>VLOOKUP(F21,'Tablica rezultata'!D:J,7,0)</f>
        <v>9</v>
      </c>
    </row>
    <row r="22" spans="1:16" ht="15.75">
      <c r="A22" s="46">
        <f>IF((AND(H22=H21,G22=G21)),A21,COUNT($G$19:G22))</f>
        <v>4</v>
      </c>
      <c r="B22" s="47" t="str">
        <f>VLOOKUP(F22,'Tablica rezultata'!D:E,2,FALSE)</f>
        <v>OŠ Bilje</v>
      </c>
      <c r="C22" s="47" t="str">
        <f>VLOOKUP(F22,'Tablica rezultata'!D:F,3,0)</f>
        <v>Bilje</v>
      </c>
      <c r="D22" s="47" t="str">
        <f>VLOOKUP(F22,'Tablica rezultata'!D:K,8,FALSE)</f>
        <v>https://vimeo.com/groups/414712/videos/190372260</v>
      </c>
      <c r="E22" s="47" t="str">
        <f>VLOOKUP(F22,'Tablica rezultata'!D:L,9,0)</f>
        <v>Mirna Prusina</v>
      </c>
      <c r="F22" s="26" t="s">
        <v>2750</v>
      </c>
      <c r="G22" s="47">
        <f>VLOOKUP(F22,'Tablica rezultata'!D:I,6,0)</f>
        <v>340</v>
      </c>
      <c r="H22" s="49">
        <f>VLOOKUP(F22,'Tablica rezultata'!D:J,7,0)</f>
        <v>10</v>
      </c>
    </row>
    <row r="23" spans="1:16" ht="15.75">
      <c r="A23" s="46">
        <f>IF((AND(H23=H22,G23=G22)),A22,COUNT($G$19:G23))</f>
        <v>5</v>
      </c>
      <c r="B23" s="47" t="str">
        <f>VLOOKUP(F23,'Tablica rezultata'!D:E,2,FALSE)</f>
        <v>OŠ Grigor Vitez</v>
      </c>
      <c r="C23" s="47" t="str">
        <f>VLOOKUP(F23,'Tablica rezultata'!D:F,3,0)</f>
        <v>Osijek</v>
      </c>
      <c r="D23" s="47" t="str">
        <f>VLOOKUP(F23,'Tablica rezultata'!D:K,8,FALSE)</f>
        <v>http://vimeo.com/groups/414712/videos/190362119</v>
      </c>
      <c r="E23" s="47" t="str">
        <f>VLOOKUP(F23,'Tablica rezultata'!D:L,9,0)</f>
        <v>Gordan Paradžik</v>
      </c>
      <c r="F23" s="26" t="s">
        <v>1284</v>
      </c>
      <c r="G23" s="47">
        <f>VLOOKUP(F23,'Tablica rezultata'!D:I,6,0)</f>
        <v>340</v>
      </c>
      <c r="H23" s="49">
        <f>VLOOKUP(F23,'Tablica rezultata'!D:J,7,0)</f>
        <v>10.94</v>
      </c>
    </row>
    <row r="24" spans="1:16" ht="15.75">
      <c r="A24" s="46">
        <f>IF((AND(H24=H23,G24=G23)),A23,COUNT($G$19:G24))</f>
        <v>6</v>
      </c>
      <c r="B24" s="47" t="str">
        <f>VLOOKUP(F24,'Tablica rezultata'!D:E,2,FALSE)</f>
        <v>OŠ Grigor Vitez</v>
      </c>
      <c r="C24" s="47" t="str">
        <f>VLOOKUP(F24,'Tablica rezultata'!D:F,3,0)</f>
        <v>Osijek</v>
      </c>
      <c r="D24" s="47" t="str">
        <f>VLOOKUP(F24,'Tablica rezultata'!D:K,8,FALSE)</f>
        <v>http://vimeo.com/groups/414712/videos/190361770</v>
      </c>
      <c r="E24" s="47" t="str">
        <f>VLOOKUP(F24,'Tablica rezultata'!D:L,9,0)</f>
        <v>Gordan Paradžik</v>
      </c>
      <c r="F24" s="26" t="s">
        <v>1282</v>
      </c>
      <c r="G24" s="48">
        <f>VLOOKUP(F24,'Tablica rezultata'!D:I,6,0)</f>
        <v>340</v>
      </c>
      <c r="H24" s="49">
        <f>VLOOKUP(F24,'Tablica rezultata'!D:J,7,0)</f>
        <v>11.81</v>
      </c>
    </row>
    <row r="25" spans="1:16" ht="15.75">
      <c r="A25" s="46">
        <f>IF((AND(H25=H24,G25=G24)),A24,COUNT($G$19:G25))</f>
        <v>7</v>
      </c>
      <c r="B25" s="47" t="str">
        <f>VLOOKUP(F25,'Tablica rezultata'!D:E,2,FALSE)</f>
        <v>OŠ Grigor Vitez</v>
      </c>
      <c r="C25" s="47" t="str">
        <f>VLOOKUP(F25,'Tablica rezultata'!D:F,3,0)</f>
        <v>Osijek</v>
      </c>
      <c r="D25" s="47" t="str">
        <f>VLOOKUP(F25,'Tablica rezultata'!D:K,8,FALSE)</f>
        <v>http://vimeo.com/groups/414712/videos/190361561</v>
      </c>
      <c r="E25" s="47" t="str">
        <f>VLOOKUP(F25,'Tablica rezultata'!D:L,9,0)</f>
        <v>Gordan Paradžik</v>
      </c>
      <c r="F25" s="26" t="s">
        <v>1280</v>
      </c>
      <c r="G25" s="47">
        <f>VLOOKUP(F25,'Tablica rezultata'!D:I,6,0)</f>
        <v>340</v>
      </c>
      <c r="H25" s="49">
        <f>VLOOKUP(F25,'Tablica rezultata'!D:J,7,0)</f>
        <v>11.82</v>
      </c>
    </row>
    <row r="26" spans="1:16" ht="15.75">
      <c r="A26" s="46">
        <f>IF((AND(H26=H25,G26=G25)),A25,COUNT($G$19:G26))</f>
        <v>8</v>
      </c>
      <c r="B26" s="47" t="str">
        <f>VLOOKUP(F26,'Tablica rezultata'!D:E,2,FALSE)</f>
        <v>OŠ Franje Krežme</v>
      </c>
      <c r="C26" s="47" t="str">
        <f>VLOOKUP(F26,'Tablica rezultata'!D:F,3,0)</f>
        <v>Osijek</v>
      </c>
      <c r="D26" s="47" t="str">
        <f>VLOOKUP(F26,'Tablica rezultata'!D:K,8,FALSE)</f>
        <v>U ponedjeljak zbog limita</v>
      </c>
      <c r="E26" s="47" t="str">
        <f>VLOOKUP(F26,'Tablica rezultata'!D:L,9,0)</f>
        <v>Tomislav Pandurić</v>
      </c>
      <c r="F26" s="26" t="s">
        <v>1258</v>
      </c>
      <c r="G26" s="47">
        <f>VLOOKUP(F26,'Tablica rezultata'!D:I,6,0)</f>
        <v>340</v>
      </c>
      <c r="H26" s="49">
        <f>VLOOKUP(F26,'Tablica rezultata'!D:J,7,0)</f>
        <v>12.71</v>
      </c>
    </row>
    <row r="27" spans="1:16" ht="15.75">
      <c r="A27" s="46">
        <f>IF((AND(H27=H26,G27=G26)),A26,COUNT($G$19:G27))</f>
        <v>9</v>
      </c>
      <c r="B27" s="47" t="str">
        <f>VLOOKUP(F27,'Tablica rezultata'!D:E,2,FALSE)</f>
        <v xml:space="preserve">OŠ Vladimira Becića </v>
      </c>
      <c r="C27" s="47" t="str">
        <f>VLOOKUP(F27,'Tablica rezultata'!D:F,3,0)</f>
        <v>Osijek</v>
      </c>
      <c r="D27" s="47" t="str">
        <f>VLOOKUP(F27,'Tablica rezultata'!D:K,8,FALSE)</f>
        <v>https://vimeo.com/189119499</v>
      </c>
      <c r="E27" s="47" t="str">
        <f>VLOOKUP(F27,'Tablica rezultata'!D:L,9,0)</f>
        <v>Vladimir Marinović</v>
      </c>
      <c r="F27" s="26" t="s">
        <v>94</v>
      </c>
      <c r="G27" s="47">
        <f>VLOOKUP(F27,'Tablica rezultata'!D:I,6,0)</f>
        <v>335</v>
      </c>
      <c r="H27" s="49">
        <f>VLOOKUP(F27,'Tablica rezultata'!D:J,7,0)</f>
        <v>4.2</v>
      </c>
    </row>
    <row r="28" spans="1:16" ht="15.75">
      <c r="A28" s="46">
        <f>IF((AND(H28=H27,G28=G27)),A27,COUNT($G$19:G28))</f>
        <v>9</v>
      </c>
      <c r="B28" s="47" t="str">
        <f>VLOOKUP(F28,'Tablica rezultata'!D:E,2,FALSE)</f>
        <v xml:space="preserve">OŠ Vladimira Becića </v>
      </c>
      <c r="C28" s="47" t="str">
        <f>VLOOKUP(F28,'Tablica rezultata'!D:F,3,0)</f>
        <v>Osijek</v>
      </c>
      <c r="D28" s="47" t="str">
        <f>VLOOKUP(F28,'Tablica rezultata'!D:K,8,FALSE)</f>
        <v>https://vimeo.com/189120350</v>
      </c>
      <c r="E28" s="47" t="str">
        <f>VLOOKUP(F28,'Tablica rezultata'!D:L,9,0)</f>
        <v>Vladimir Marinović</v>
      </c>
      <c r="F28" s="26" t="s">
        <v>101</v>
      </c>
      <c r="G28" s="47">
        <f>VLOOKUP(F28,'Tablica rezultata'!D:I,6,0)</f>
        <v>335</v>
      </c>
      <c r="H28" s="49">
        <f>VLOOKUP(F28,'Tablica rezultata'!D:J,7,0)</f>
        <v>4.2</v>
      </c>
    </row>
    <row r="29" spans="1:16" ht="15.75">
      <c r="A29" s="46">
        <f>IF((AND(H29=H28,G29=G28)),A28,COUNT($G$19:G29))</f>
        <v>11</v>
      </c>
      <c r="B29" s="47" t="str">
        <f>VLOOKUP(F29,'Tablica rezultata'!D:E,2,FALSE)</f>
        <v xml:space="preserve">OŠ Vladimira Becića </v>
      </c>
      <c r="C29" s="47" t="str">
        <f>VLOOKUP(F29,'Tablica rezultata'!D:F,3,0)</f>
        <v>Osijek</v>
      </c>
      <c r="D29" s="47" t="str">
        <f>VLOOKUP(F29,'Tablica rezultata'!D:K,8,FALSE)</f>
        <v>https://vimeo.com/189120139</v>
      </c>
      <c r="E29" s="47" t="str">
        <f>VLOOKUP(F29,'Tablica rezultata'!D:L,9,0)</f>
        <v>Vladimir Marinović</v>
      </c>
      <c r="F29" s="26" t="s">
        <v>97</v>
      </c>
      <c r="G29" s="47">
        <f>VLOOKUP(F29,'Tablica rezultata'!D:I,6,0)</f>
        <v>330</v>
      </c>
      <c r="H29" s="49">
        <f>VLOOKUP(F29,'Tablica rezultata'!D:J,7,0)</f>
        <v>4.3</v>
      </c>
    </row>
    <row r="30" spans="1:16" ht="15.75">
      <c r="A30" s="46">
        <f>IF((AND(H30=H29,G30=G29)),A29,COUNT($G$19:G30))</f>
        <v>12</v>
      </c>
      <c r="B30" s="47" t="str">
        <f>VLOOKUP(F30,'Tablica rezultata'!D:E,2,FALSE)</f>
        <v>OŠ Franje Krežme</v>
      </c>
      <c r="C30" s="47" t="str">
        <f>VLOOKUP(F30,'Tablica rezultata'!D:F,3,0)</f>
        <v>Osijek</v>
      </c>
      <c r="D30" s="47" t="str">
        <f>VLOOKUP(F30,'Tablica rezultata'!D:K,8,FALSE)</f>
        <v>https://vimeo.com/groups/414712/videos/190362889</v>
      </c>
      <c r="E30" s="47" t="str">
        <f>VLOOKUP(F30,'Tablica rezultata'!D:L,9,0)</f>
        <v>Tomislav Pandurić</v>
      </c>
      <c r="F30" s="26" t="s">
        <v>1256</v>
      </c>
      <c r="G30" s="47">
        <f>VLOOKUP(F30,'Tablica rezultata'!D:I,6,0)</f>
        <v>330</v>
      </c>
      <c r="H30" s="49">
        <f>VLOOKUP(F30,'Tablica rezultata'!D:J,7,0)</f>
        <v>12.94</v>
      </c>
    </row>
    <row r="31" spans="1:16" ht="15.75">
      <c r="A31" s="46">
        <f>IF((AND(H31=H30,G31=G30)),A30,COUNT($G$19:G31))</f>
        <v>13</v>
      </c>
      <c r="B31" s="47" t="str">
        <f>VLOOKUP(F31,'Tablica rezultata'!D:E,2,FALSE)</f>
        <v>Centar tehničke kulture Osijek-ZTK Grada Osijeka</v>
      </c>
      <c r="C31" s="47" t="str">
        <f>VLOOKUP(F31,'Tablica rezultata'!D:F,3,0)</f>
        <v>Osijek</v>
      </c>
      <c r="D31" s="47" t="str">
        <f>VLOOKUP(F31,'Tablica rezultata'!D:K,8,FALSE)</f>
        <v>https://vimeo.com/groups/414712/videos/190362348</v>
      </c>
      <c r="E31" s="47" t="str">
        <f>VLOOKUP(F31,'Tablica rezultata'!D:L,9,0)</f>
        <v>Tomislav Pandurić</v>
      </c>
      <c r="F31" s="26" t="s">
        <v>1510</v>
      </c>
      <c r="G31" s="48">
        <f>VLOOKUP(F31,'Tablica rezultata'!D:I,6,0)</f>
        <v>330</v>
      </c>
      <c r="H31" s="49">
        <f>VLOOKUP(F31,'Tablica rezultata'!D:J,7,0)</f>
        <v>13.16</v>
      </c>
    </row>
    <row r="32" spans="1:16" ht="15.75">
      <c r="A32" s="46">
        <f>IF((AND(H32=H31,G32=G31)),A31,COUNT($G$19:G32))</f>
        <v>14</v>
      </c>
      <c r="B32" s="47" t="str">
        <f>VLOOKUP(F32,'Tablica rezultata'!D:E,2,FALSE)</f>
        <v>OŠ Franje Krežme</v>
      </c>
      <c r="C32" s="47" t="str">
        <f>VLOOKUP(F32,'Tablica rezultata'!D:F,3,0)</f>
        <v>Osijek</v>
      </c>
      <c r="D32" s="47" t="str">
        <f>VLOOKUP(F32,'Tablica rezultata'!D:K,8,FALSE)</f>
        <v>https://vimeo.com/groups/414712/videos/190362627</v>
      </c>
      <c r="E32" s="47" t="str">
        <f>VLOOKUP(F32,'Tablica rezultata'!D:L,9,0)</f>
        <v>Tomislav Pandurić</v>
      </c>
      <c r="F32" s="26" t="s">
        <v>1253</v>
      </c>
      <c r="G32" s="47">
        <f>VLOOKUP(F32,'Tablica rezultata'!D:I,6,0)</f>
        <v>330</v>
      </c>
      <c r="H32" s="49">
        <f>VLOOKUP(F32,'Tablica rezultata'!D:J,7,0)</f>
        <v>13.35</v>
      </c>
    </row>
    <row r="33" spans="1:8" ht="15.75">
      <c r="A33" s="46">
        <f>IF((AND(H33=H32,G33=G32)),A32,COUNT($G$19:G33))</f>
        <v>15</v>
      </c>
      <c r="B33" s="47" t="str">
        <f>VLOOKUP(F33,'Tablica rezultata'!D:E,2,FALSE)</f>
        <v xml:space="preserve">OŠ Vladimira Becića </v>
      </c>
      <c r="C33" s="47" t="str">
        <f>VLOOKUP(F33,'Tablica rezultata'!D:F,3,0)</f>
        <v>Osijek</v>
      </c>
      <c r="D33" s="47" t="str">
        <f>VLOOKUP(F33,'Tablica rezultata'!D:K,8,FALSE)</f>
        <v>https://vimeo.com/189120252</v>
      </c>
      <c r="E33" s="47" t="str">
        <f>VLOOKUP(F33,'Tablica rezultata'!D:L,9,0)</f>
        <v>Vladimir Marinović</v>
      </c>
      <c r="F33" s="26" t="s">
        <v>99</v>
      </c>
      <c r="G33" s="47">
        <f>VLOOKUP(F33,'Tablica rezultata'!D:I,6,0)</f>
        <v>325</v>
      </c>
      <c r="H33" s="49">
        <f>VLOOKUP(F33,'Tablica rezultata'!D:J,7,0)</f>
        <v>4.4000000000000004</v>
      </c>
    </row>
    <row r="34" spans="1:8" ht="15.75">
      <c r="A34" s="46">
        <f>IF((AND(H34=H33,G34=G33)),A33,COUNT($G$19:G34))</f>
        <v>16</v>
      </c>
      <c r="B34" s="47" t="str">
        <f>VLOOKUP(F34,'Tablica rezultata'!D:E,2,FALSE)</f>
        <v>OŠ August Šenoa</v>
      </c>
      <c r="C34" s="47" t="str">
        <f>VLOOKUP(F34,'Tablica rezultata'!D:F,3,0)</f>
        <v>Osijek</v>
      </c>
      <c r="D34" s="47" t="str">
        <f>VLOOKUP(F34,'Tablica rezultata'!D:K,8,FALSE)</f>
        <v>https://vimeo.com/groups/414712/videos/189768660</v>
      </c>
      <c r="E34" s="47" t="str">
        <f>VLOOKUP(F34,'Tablica rezultata'!D:L,9,0)</f>
        <v>Ivana Vezjak</v>
      </c>
      <c r="F34" s="26" t="s">
        <v>376</v>
      </c>
      <c r="G34" s="47">
        <f>VLOOKUP(F34,'Tablica rezultata'!D:I,6,0)</f>
        <v>290</v>
      </c>
      <c r="H34" s="49">
        <f>VLOOKUP(F34,'Tablica rezultata'!D:J,7,0)</f>
        <v>13.7</v>
      </c>
    </row>
    <row r="35" spans="1:8" ht="15.75">
      <c r="A35" s="46">
        <f>IF((AND(H35=H34,G35=G34)),A34,COUNT($G$19:G35))</f>
        <v>17</v>
      </c>
      <c r="B35" s="47" t="str">
        <f>VLOOKUP(F35,'Tablica rezultata'!D:E,2,FALSE)</f>
        <v>OŠ August Šenoa</v>
      </c>
      <c r="C35" s="47" t="str">
        <f>VLOOKUP(F35,'Tablica rezultata'!D:F,3,0)</f>
        <v>Osijek</v>
      </c>
      <c r="D35" s="47" t="str">
        <f>VLOOKUP(F35,'Tablica rezultata'!D:K,8,FALSE)</f>
        <v>https://vimeo.com/groups/414712/videos/189768661</v>
      </c>
      <c r="E35" s="47" t="str">
        <f>VLOOKUP(F35,'Tablica rezultata'!D:L,9,0)</f>
        <v>Ivana Vezjak</v>
      </c>
      <c r="F35" s="26" t="s">
        <v>378</v>
      </c>
      <c r="G35" s="47">
        <f>VLOOKUP(F35,'Tablica rezultata'!D:I,6,0)</f>
        <v>280</v>
      </c>
      <c r="H35" s="49">
        <f>VLOOKUP(F35,'Tablica rezultata'!D:J,7,0)</f>
        <v>11</v>
      </c>
    </row>
  </sheetData>
  <sortState ref="A19:H35">
    <sortCondition descending="1" ref="G19:G35"/>
    <sortCondition ref="H19:H35"/>
  </sortState>
  <mergeCells count="1">
    <mergeCell ref="B1:F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26"/>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20.5703125" style="10" bestFit="1" customWidth="1"/>
    <col min="7" max="7" width="9.7109375" style="10" bestFit="1" customWidth="1"/>
    <col min="8" max="8" width="31" style="10" bestFit="1" customWidth="1"/>
  </cols>
  <sheetData>
    <row r="1" spans="1:16" ht="23.25">
      <c r="B1" s="54" t="s">
        <v>2883</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c r="A5" s="24"/>
      <c r="B5" s="24"/>
      <c r="C5" s="24"/>
      <c r="D5" s="24"/>
      <c r="E5" s="24"/>
      <c r="F5" s="24"/>
      <c r="G5" s="24"/>
      <c r="H5" s="24"/>
    </row>
    <row r="6" spans="1:16">
      <c r="A6" s="24"/>
      <c r="B6" s="24"/>
      <c r="C6" s="24"/>
      <c r="D6" s="24"/>
      <c r="E6" s="24"/>
      <c r="F6" s="24"/>
      <c r="G6" s="24"/>
      <c r="H6" s="24"/>
    </row>
    <row r="7" spans="1:16" ht="18.75">
      <c r="A7" s="24"/>
      <c r="B7" s="19" t="s">
        <v>36</v>
      </c>
      <c r="C7" s="24"/>
      <c r="D7" s="24"/>
      <c r="E7" s="24"/>
      <c r="F7" s="24"/>
      <c r="G7" s="24"/>
      <c r="H7" s="24"/>
    </row>
    <row r="8" spans="1:16" ht="18.75">
      <c r="A8" s="24"/>
      <c r="B8" s="25"/>
      <c r="C8" s="24"/>
      <c r="D8" s="24"/>
      <c r="E8" s="24"/>
      <c r="F8" s="24"/>
      <c r="G8" s="24"/>
      <c r="H8" s="24"/>
    </row>
    <row r="9" spans="1:16" ht="42" customHeight="1">
      <c r="A9" s="43" t="s">
        <v>2</v>
      </c>
      <c r="B9" s="22" t="s">
        <v>2641</v>
      </c>
      <c r="C9" s="22" t="s">
        <v>2644</v>
      </c>
      <c r="D9" s="22" t="s">
        <v>9</v>
      </c>
      <c r="E9" s="22" t="s">
        <v>4</v>
      </c>
      <c r="F9" s="22" t="s">
        <v>2642</v>
      </c>
      <c r="G9" s="22" t="s">
        <v>2956</v>
      </c>
      <c r="H9" s="22" t="s">
        <v>5</v>
      </c>
      <c r="I9" s="11"/>
      <c r="J9" s="11"/>
      <c r="K9" s="12"/>
      <c r="L9" s="11"/>
      <c r="M9" s="12"/>
      <c r="N9" s="12"/>
      <c r="O9" s="14"/>
      <c r="P9" s="14"/>
    </row>
    <row r="10" spans="1:16" ht="15.75">
      <c r="A10" s="46">
        <f>IF((AND(H10=H9,G10=G9)),A9,COUNT($G$10:G10))</f>
        <v>1</v>
      </c>
      <c r="B10" s="47" t="str">
        <f>VLOOKUP(F10,'Tablica rezultata'!D:E,2,FALSE)</f>
        <v>OŠ Josipa Kozarca, Lipovljani</v>
      </c>
      <c r="C10" s="47" t="str">
        <f>VLOOKUP(F10,'Tablica rezultata'!D:F,3,0)</f>
        <v>Lipovljani</v>
      </c>
      <c r="D10" s="47" t="str">
        <f>VLOOKUP(F10,'Tablica rezultata'!D:K,8,FALSE)</f>
        <v>https://vimeo.com/190104080</v>
      </c>
      <c r="E10" s="47" t="str">
        <f>VLOOKUP(F10,'Tablica rezultata'!D:L,9,0)</f>
        <v>Ivona Šakić</v>
      </c>
      <c r="F10" s="44" t="s">
        <v>539</v>
      </c>
      <c r="G10" s="47">
        <f>VLOOKUP(F10,'Tablica rezultata'!D:I,6,0)</f>
        <v>340</v>
      </c>
      <c r="H10" s="49">
        <f>VLOOKUP(F10,'Tablica rezultata'!D:J,7,0)</f>
        <v>9</v>
      </c>
    </row>
    <row r="11" spans="1:16" ht="15.75">
      <c r="A11" s="46">
        <f>IF((AND(H11=H10,G11=G10)),A10,COUNT($G$10:G11))</f>
        <v>1</v>
      </c>
      <c r="B11" s="47" t="str">
        <f>VLOOKUP(F11,'Tablica rezultata'!D:E,2,FALSE)</f>
        <v>OŠ Josipa Kozarca, Lipovljani</v>
      </c>
      <c r="C11" s="47" t="str">
        <f>VLOOKUP(F11,'Tablica rezultata'!D:F,3,0)</f>
        <v>Lipovljani</v>
      </c>
      <c r="D11" s="47" t="str">
        <f>VLOOKUP(F11,'Tablica rezultata'!D:K,8,FALSE)</f>
        <v>https://vimeo.com/190104339</v>
      </c>
      <c r="E11" s="47" t="str">
        <f>VLOOKUP(F11,'Tablica rezultata'!D:L,9,0)</f>
        <v>Ivona Šakić</v>
      </c>
      <c r="F11" s="44" t="s">
        <v>541</v>
      </c>
      <c r="G11" s="47">
        <f>VLOOKUP(F11,'Tablica rezultata'!D:I,6,0)</f>
        <v>340</v>
      </c>
      <c r="H11" s="49">
        <f>VLOOKUP(F11,'Tablica rezultata'!D:J,7,0)</f>
        <v>9</v>
      </c>
    </row>
    <row r="12" spans="1:16" ht="15.75">
      <c r="A12" s="46">
        <f>IF((AND(H12=H11,G12=G11)),A11,COUNT($G$10:G12))</f>
        <v>3</v>
      </c>
      <c r="B12" s="47" t="str">
        <f>VLOOKUP(F12,'Tablica rezultata'!D:E,2,FALSE)</f>
        <v>OŠ Rajić</v>
      </c>
      <c r="C12" s="47" t="str">
        <f>VLOOKUP(F12,'Tablica rezultata'!D:F,3,0)</f>
        <v>Rajić</v>
      </c>
      <c r="D12" s="47" t="str">
        <f>VLOOKUP(F12,'Tablica rezultata'!D:K,8,FALSE)</f>
        <v>https://vimeo.com/190426306</v>
      </c>
      <c r="E12" s="47" t="str">
        <f>VLOOKUP(F12,'Tablica rezultata'!D:L,9,0)</f>
        <v>Mira Čuvidić</v>
      </c>
      <c r="F12" s="44" t="s">
        <v>2169</v>
      </c>
      <c r="G12" s="47">
        <f>VLOOKUP(F12,'Tablica rezultata'!D:I,6,0)</f>
        <v>330</v>
      </c>
      <c r="H12" s="49">
        <f>VLOOKUP(F12,'Tablica rezultata'!D:J,7,0)</f>
        <v>9</v>
      </c>
    </row>
    <row r="13" spans="1:16" ht="15.75">
      <c r="A13" s="46">
        <f>IF((AND(H13=H12,G13=G12)),A12,COUNT($G$10:G13))</f>
        <v>4</v>
      </c>
      <c r="B13" s="47" t="str">
        <f>VLOOKUP(F13,'Tablica rezultata'!D:E,2,FALSE)</f>
        <v>OŠ Rajić</v>
      </c>
      <c r="C13" s="47" t="str">
        <f>VLOOKUP(F13,'Tablica rezultata'!D:F,3,0)</f>
        <v>Rajić</v>
      </c>
      <c r="D13" s="47">
        <f>VLOOKUP(F13,'Tablica rezultata'!D:K,8,FALSE)</f>
        <v>0</v>
      </c>
      <c r="E13" s="47" t="str">
        <f>VLOOKUP(F13,'Tablica rezultata'!D:L,9,0)</f>
        <v>Mira Čuvidić</v>
      </c>
      <c r="F13" s="44" t="s">
        <v>2172</v>
      </c>
      <c r="G13" s="47">
        <f>VLOOKUP(F13,'Tablica rezultata'!D:I,6,0)</f>
        <v>320</v>
      </c>
      <c r="H13" s="49">
        <f>VLOOKUP(F13,'Tablica rezultata'!D:J,7,0)</f>
        <v>10</v>
      </c>
    </row>
    <row r="14" spans="1:16" ht="15.75">
      <c r="A14" s="46">
        <f>IF((AND(H14=H13,G14=G13)),A13,COUNT($G$10:G14))</f>
        <v>5</v>
      </c>
      <c r="B14" s="47" t="str">
        <f>VLOOKUP(F14,'Tablica rezultata'!D:E,2,FALSE)</f>
        <v xml:space="preserve">OŠ braće Radića </v>
      </c>
      <c r="C14" s="47" t="str">
        <f>VLOOKUP(F14,'Tablica rezultata'!D:F,3,0)</f>
        <v>Pakrac</v>
      </c>
      <c r="D14" s="47" t="str">
        <f>VLOOKUP(F14,'Tablica rezultata'!D:K,8,FALSE)</f>
        <v>https://vimeo.com/190117041</v>
      </c>
      <c r="E14" s="47" t="str">
        <f>VLOOKUP(F14,'Tablica rezultata'!D:L,9,0)</f>
        <v>Milan Nadaždi</v>
      </c>
      <c r="F14" s="44" t="s">
        <v>407</v>
      </c>
      <c r="G14" s="47">
        <f>VLOOKUP(F14,'Tablica rezultata'!D:I,6,0)</f>
        <v>300</v>
      </c>
      <c r="H14" s="49">
        <f>VLOOKUP(F14,'Tablica rezultata'!D:J,7,0)</f>
        <v>6</v>
      </c>
    </row>
    <row r="15" spans="1:16" ht="15.75">
      <c r="A15" s="46">
        <f>IF((AND(H15=H14,G15=G14)),A14,COUNT($G$10:G15))</f>
        <v>6</v>
      </c>
      <c r="B15" s="47" t="str">
        <f>VLOOKUP(F15,'Tablica rezultata'!D:E,2,FALSE)</f>
        <v xml:space="preserve">OŠ braće Radića </v>
      </c>
      <c r="C15" s="47" t="str">
        <f>VLOOKUP(F15,'Tablica rezultata'!D:F,3,0)</f>
        <v>Pakrac</v>
      </c>
      <c r="D15" s="47" t="str">
        <f>VLOOKUP(F15,'Tablica rezultata'!D:K,8,FALSE)</f>
        <v>https://vimeo.com/190117141</v>
      </c>
      <c r="E15" s="47" t="str">
        <f>VLOOKUP(F15,'Tablica rezultata'!D:L,9,0)</f>
        <v>Martin Brkić</v>
      </c>
      <c r="F15" s="44" t="s">
        <v>409</v>
      </c>
      <c r="G15" s="47">
        <f>VLOOKUP(F15,'Tablica rezultata'!D:I,6,0)</f>
        <v>300</v>
      </c>
      <c r="H15" s="49">
        <f>VLOOKUP(F15,'Tablica rezultata'!D:J,7,0)</f>
        <v>7</v>
      </c>
    </row>
    <row r="16" spans="1:16" ht="15.75">
      <c r="A16" s="46">
        <f>IF((AND(H16=H15,G16=G15)),A15,COUNT($G$10:G16))</f>
        <v>7</v>
      </c>
      <c r="B16" s="47" t="str">
        <f>VLOOKUP(F16,'Tablica rezultata'!D:E,2,FALSE)</f>
        <v xml:space="preserve">OŠ braće Radića </v>
      </c>
      <c r="C16" s="47" t="str">
        <f>VLOOKUP(F16,'Tablica rezultata'!D:F,3,0)</f>
        <v>Pakrac</v>
      </c>
      <c r="D16" s="47" t="str">
        <f>VLOOKUP(F16,'Tablica rezultata'!D:K,8,FALSE)</f>
        <v xml:space="preserve"> https://vimeo.com/190116932</v>
      </c>
      <c r="E16" s="47" t="str">
        <f>VLOOKUP(F16,'Tablica rezultata'!D:L,9,0)</f>
        <v>Martin Brkić</v>
      </c>
      <c r="F16" s="44" t="s">
        <v>404</v>
      </c>
      <c r="G16" s="48">
        <f>VLOOKUP(F16,'Tablica rezultata'!D:I,6,0)</f>
        <v>270</v>
      </c>
      <c r="H16" s="49">
        <f>VLOOKUP(F16,'Tablica rezultata'!D:J,7,0)</f>
        <v>5</v>
      </c>
    </row>
    <row r="17" spans="1:8" ht="15.75">
      <c r="A17" s="46">
        <f>IF((AND(H17=H16,G17=G16)),A16,COUNT($G$10:G17))</f>
        <v>8</v>
      </c>
      <c r="B17" s="47" t="str">
        <f>VLOOKUP(F17,'Tablica rezultata'!D:E,2,FALSE)</f>
        <v>OŠ Rajić</v>
      </c>
      <c r="C17" s="47" t="str">
        <f>VLOOKUP(F17,'Tablica rezultata'!D:F,3,0)</f>
        <v>Rajić</v>
      </c>
      <c r="D17" s="47">
        <f>VLOOKUP(F17,'Tablica rezultata'!D:K,8,FALSE)</f>
        <v>0</v>
      </c>
      <c r="E17" s="47" t="str">
        <f>VLOOKUP(F17,'Tablica rezultata'!D:L,9,0)</f>
        <v>Mira Čuvidić</v>
      </c>
      <c r="F17" s="44" t="s">
        <v>2173</v>
      </c>
      <c r="G17" s="47">
        <f>VLOOKUP(F17,'Tablica rezultata'!D:I,6,0)</f>
        <v>240</v>
      </c>
      <c r="H17" s="49">
        <f>VLOOKUP(F17,'Tablica rezultata'!D:J,7,0)</f>
        <v>8</v>
      </c>
    </row>
    <row r="18" spans="1:8" ht="15.75">
      <c r="A18" s="46">
        <f>IF((AND(H18=H17,G18=G17)),A17,COUNT($G$10:G18))</f>
        <v>9</v>
      </c>
      <c r="B18" s="47" t="str">
        <f>VLOOKUP(F18,'Tablica rezultata'!D:E,2,FALSE)</f>
        <v>OŠ Josipa Kozarca, Lipovljani</v>
      </c>
      <c r="C18" s="47" t="str">
        <f>VLOOKUP(F18,'Tablica rezultata'!D:F,3,0)</f>
        <v>Lipovljani</v>
      </c>
      <c r="D18" s="47" t="str">
        <f>VLOOKUP(F18,'Tablica rezultata'!D:K,8,FALSE)</f>
        <v>https://vimeo.com/190102650</v>
      </c>
      <c r="E18" s="47" t="str">
        <f>VLOOKUP(F18,'Tablica rezultata'!D:L,9,0)</f>
        <v>Ivona Šakić</v>
      </c>
      <c r="F18" s="44" t="s">
        <v>535</v>
      </c>
      <c r="G18" s="47">
        <f>VLOOKUP(F18,'Tablica rezultata'!D:I,6,0)</f>
        <v>220</v>
      </c>
      <c r="H18" s="49">
        <f>VLOOKUP(F18,'Tablica rezultata'!D:J,7,0)</f>
        <v>5</v>
      </c>
    </row>
    <row r="19" spans="1:8" ht="15.75">
      <c r="A19" s="46">
        <f>IF((AND(H19=H18,G19=G18)),A18,COUNT($G$10:G19))</f>
        <v>9</v>
      </c>
      <c r="B19" s="47" t="str">
        <f>VLOOKUP(F19,'Tablica rezultata'!D:E,2,FALSE)</f>
        <v>OŠ Josipa Kozarca, Lipovljani</v>
      </c>
      <c r="C19" s="47" t="str">
        <f>VLOOKUP(F19,'Tablica rezultata'!D:F,3,0)</f>
        <v>Lipovljani</v>
      </c>
      <c r="D19" s="47" t="str">
        <f>VLOOKUP(F19,'Tablica rezultata'!D:K,8,FALSE)</f>
        <v>https://vimeo.com/190104604</v>
      </c>
      <c r="E19" s="47" t="str">
        <f>VLOOKUP(F19,'Tablica rezultata'!D:L,9,0)</f>
        <v>Ivona Šakić</v>
      </c>
      <c r="F19" s="44" t="s">
        <v>543</v>
      </c>
      <c r="G19" s="47">
        <f>VLOOKUP(F19,'Tablica rezultata'!D:I,6,0)</f>
        <v>220</v>
      </c>
      <c r="H19" s="49">
        <f>VLOOKUP(F19,'Tablica rezultata'!D:J,7,0)</f>
        <v>5</v>
      </c>
    </row>
    <row r="20" spans="1:8" ht="15.75">
      <c r="A20" s="46">
        <f>IF((AND(H20=H19,G20=G19)),A19,COUNT($G$10:G20))</f>
        <v>11</v>
      </c>
      <c r="B20" s="47" t="str">
        <f>VLOOKUP(F20,'Tablica rezultata'!D:E,2,FALSE)</f>
        <v>OŠ Rajić</v>
      </c>
      <c r="C20" s="47" t="str">
        <f>VLOOKUP(F20,'Tablica rezultata'!D:F,3,0)</f>
        <v>Rajić</v>
      </c>
      <c r="D20" s="47">
        <f>VLOOKUP(F20,'Tablica rezultata'!D:K,8,FALSE)</f>
        <v>0</v>
      </c>
      <c r="E20" s="47" t="str">
        <f>VLOOKUP(F20,'Tablica rezultata'!D:L,9,0)</f>
        <v>Mira Čuvidić</v>
      </c>
      <c r="F20" s="44" t="s">
        <v>2174</v>
      </c>
      <c r="G20" s="47">
        <f>VLOOKUP(F20,'Tablica rezultata'!D:I,6,0)</f>
        <v>210</v>
      </c>
      <c r="H20" s="49">
        <f>VLOOKUP(F20,'Tablica rezultata'!D:J,7,0)</f>
        <v>8</v>
      </c>
    </row>
    <row r="21" spans="1:8" ht="15.75">
      <c r="A21" s="46">
        <f>IF((AND(H21=H20,G21=G20)),A20,COUNT($G$10:G21))</f>
        <v>12</v>
      </c>
      <c r="B21" s="47" t="str">
        <f>VLOOKUP(F21,'Tablica rezultata'!D:E,2,FALSE)</f>
        <v>OŠ Josipa Kozarca, Lipovljani</v>
      </c>
      <c r="C21" s="47" t="str">
        <f>VLOOKUP(F21,'Tablica rezultata'!D:F,3,0)</f>
        <v>Lipovljani</v>
      </c>
      <c r="D21" s="47" t="str">
        <f>VLOOKUP(F21,'Tablica rezultata'!D:K,8,FALSE)</f>
        <v>https://vimeo.com/190103400</v>
      </c>
      <c r="E21" s="47" t="str">
        <f>VLOOKUP(F21,'Tablica rezultata'!D:L,9,0)</f>
        <v>Ivona Šakić</v>
      </c>
      <c r="F21" s="44" t="s">
        <v>537</v>
      </c>
      <c r="G21" s="47">
        <f>VLOOKUP(F21,'Tablica rezultata'!D:I,6,0)</f>
        <v>140</v>
      </c>
      <c r="H21" s="49">
        <f>VLOOKUP(F21,'Tablica rezultata'!D:J,7,0)</f>
        <v>3</v>
      </c>
    </row>
    <row r="22" spans="1:8" ht="15.75">
      <c r="A22" s="46">
        <f>IF((AND(H22=H21,G22=G21)),A21,COUNT($G$10:G22))</f>
        <v>13</v>
      </c>
      <c r="B22" s="47" t="str">
        <f>VLOOKUP(F22,'Tablica rezultata'!D:E,2,FALSE)</f>
        <v xml:space="preserve">OŠ braće Radića </v>
      </c>
      <c r="C22" s="47" t="str">
        <f>VLOOKUP(F22,'Tablica rezultata'!D:F,3,0)</f>
        <v>Pakrac</v>
      </c>
      <c r="D22" s="47" t="str">
        <f>VLOOKUP(F22,'Tablica rezultata'!D:K,8,FALSE)</f>
        <v>https://vimeo.com/190116505</v>
      </c>
      <c r="E22" s="47" t="str">
        <f>VLOOKUP(F22,'Tablica rezultata'!D:L,9,0)</f>
        <v>Milan Nadaždi</v>
      </c>
      <c r="F22" s="44" t="s">
        <v>400</v>
      </c>
      <c r="G22" s="48">
        <f>VLOOKUP(F22,'Tablica rezultata'!D:I,6,0)</f>
        <v>140</v>
      </c>
      <c r="H22" s="49">
        <f>VLOOKUP(F22,'Tablica rezultata'!D:J,7,0)</f>
        <v>4</v>
      </c>
    </row>
    <row r="23" spans="1:8" ht="15.75">
      <c r="A23" s="46">
        <f>IF((AND(H23=H22,G23=G22)),A22,COUNT($G$10:G23))</f>
        <v>14</v>
      </c>
      <c r="B23" s="47" t="str">
        <f>VLOOKUP(F23,'Tablica rezultata'!D:E,2,FALSE)</f>
        <v>OŠ Josipa Kozarca, Lipovljani</v>
      </c>
      <c r="C23" s="47" t="str">
        <f>VLOOKUP(F23,'Tablica rezultata'!D:F,3,0)</f>
        <v>Lipovljani</v>
      </c>
      <c r="D23" s="47" t="str">
        <f>VLOOKUP(F23,'Tablica rezultata'!D:K,8,FALSE)</f>
        <v>https://vimeo.com/190101913</v>
      </c>
      <c r="E23" s="47" t="str">
        <f>VLOOKUP(F23,'Tablica rezultata'!D:L,9,0)</f>
        <v>Ivona Šakić</v>
      </c>
      <c r="F23" s="44" t="s">
        <v>533</v>
      </c>
      <c r="G23" s="47">
        <f>VLOOKUP(F23,'Tablica rezultata'!D:I,6,0)</f>
        <v>140</v>
      </c>
      <c r="H23" s="49">
        <f>VLOOKUP(F23,'Tablica rezultata'!D:J,7,0)</f>
        <v>6</v>
      </c>
    </row>
    <row r="24" spans="1:8" ht="15.75">
      <c r="A24" s="46">
        <f>IF((AND(H24=H23,G24=G23)),A23,COUNT($G$10:G24))</f>
        <v>15</v>
      </c>
      <c r="B24" s="47" t="str">
        <f>VLOOKUP(F24,'Tablica rezultata'!D:E,2,FALSE)</f>
        <v>OŠ Rajić</v>
      </c>
      <c r="C24" s="47" t="str">
        <f>VLOOKUP(F24,'Tablica rezultata'!D:F,3,0)</f>
        <v>Rajić</v>
      </c>
      <c r="D24" s="47">
        <f>VLOOKUP(F24,'Tablica rezultata'!D:K,8,FALSE)</f>
        <v>0</v>
      </c>
      <c r="E24" s="47" t="str">
        <f>VLOOKUP(F24,'Tablica rezultata'!D:L,9,0)</f>
        <v>Mira Čuvidić</v>
      </c>
      <c r="F24" s="44" t="s">
        <v>2175</v>
      </c>
      <c r="G24" s="47">
        <f>VLOOKUP(F24,'Tablica rezultata'!D:I,6,0)</f>
        <v>140</v>
      </c>
      <c r="H24" s="49">
        <f>VLOOKUP(F24,'Tablica rezultata'!D:J,7,0)</f>
        <v>7</v>
      </c>
    </row>
    <row r="25" spans="1:8" ht="15.75">
      <c r="A25" s="46">
        <f>IF((AND(H25=H24,G25=G24)),A24,COUNT($G$10:G25))</f>
        <v>16</v>
      </c>
      <c r="B25" s="47" t="str">
        <f>VLOOKUP(F25,'Tablica rezultata'!D:E,2,FALSE)</f>
        <v>OŠ Josipa Kozarca, Lipovljani</v>
      </c>
      <c r="C25" s="47" t="str">
        <f>VLOOKUP(F25,'Tablica rezultata'!D:F,3,0)</f>
        <v>Lipovljani</v>
      </c>
      <c r="D25" s="47" t="str">
        <f>VLOOKUP(F25,'Tablica rezultata'!D:K,8,FALSE)</f>
        <v>https://vimeo.com/190100327</v>
      </c>
      <c r="E25" s="47" t="str">
        <f>VLOOKUP(F25,'Tablica rezultata'!D:L,9,0)</f>
        <v>Ivona Šakić</v>
      </c>
      <c r="F25" s="44" t="s">
        <v>530</v>
      </c>
      <c r="G25" s="47">
        <f>VLOOKUP(F25,'Tablica rezultata'!D:I,6,0)</f>
        <v>110</v>
      </c>
      <c r="H25" s="49">
        <f>VLOOKUP(F25,'Tablica rezultata'!D:J,7,0)</f>
        <v>2</v>
      </c>
    </row>
    <row r="26" spans="1:8" ht="15.75">
      <c r="A26" s="46">
        <f>IF((AND(H26=H25,G26=G25)),A25,COUNT($G$10:G26))</f>
        <v>16</v>
      </c>
      <c r="B26" s="47" t="str">
        <f>VLOOKUP(F26,'Tablica rezultata'!D:E,2,FALSE)</f>
        <v>OŠ Josipa Kozarca, Lipovljani</v>
      </c>
      <c r="C26" s="47" t="str">
        <f>VLOOKUP(F26,'Tablica rezultata'!D:F,3,0)</f>
        <v>Lipovljani</v>
      </c>
      <c r="D26" s="47" t="str">
        <f>VLOOKUP(F26,'Tablica rezultata'!D:K,8,FALSE)</f>
        <v>https://vimeo.com/190104788</v>
      </c>
      <c r="E26" s="47" t="str">
        <f>VLOOKUP(F26,'Tablica rezultata'!D:L,9,0)</f>
        <v>Ivona Šakić</v>
      </c>
      <c r="F26" s="44" t="s">
        <v>545</v>
      </c>
      <c r="G26" s="47">
        <f>VLOOKUP(F26,'Tablica rezultata'!D:I,6,0)</f>
        <v>110</v>
      </c>
      <c r="H26" s="49">
        <f>VLOOKUP(F26,'Tablica rezultata'!D:J,7,0)</f>
        <v>2</v>
      </c>
    </row>
  </sheetData>
  <sortState ref="A10:H26">
    <sortCondition descending="1" ref="G10:G26"/>
    <sortCondition ref="H10:H26"/>
  </sortState>
  <mergeCells count="1">
    <mergeCell ref="B1:F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53"/>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25.7109375" style="10" bestFit="1" customWidth="1"/>
    <col min="7" max="7" width="9.7109375" style="10" bestFit="1" customWidth="1"/>
    <col min="8" max="8" width="31" style="10" bestFit="1" customWidth="1"/>
  </cols>
  <sheetData>
    <row r="1" spans="1:16" ht="23.25">
      <c r="B1" s="54" t="s">
        <v>2884</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Antuna Kanižlića</v>
      </c>
      <c r="C5" s="47" t="str">
        <f>VLOOKUP(F5,'Tablica rezultata'!D:F,3,0)</f>
        <v>Požega</v>
      </c>
      <c r="D5" s="47" t="str">
        <f>VLOOKUP(F5,'Tablica rezultata'!D:K,8,FALSE)</f>
        <v>https://vimeo.com/190299529</v>
      </c>
      <c r="E5" s="47" t="str">
        <f>VLOOKUP(F5,'Tablica rezultata'!D:L,9,0)</f>
        <v>Renata Marinić</v>
      </c>
      <c r="F5" s="44" t="s">
        <v>1721</v>
      </c>
      <c r="G5" s="47">
        <f>VLOOKUP(F5,'Tablica rezultata'!D:I,6,0)</f>
        <v>190</v>
      </c>
      <c r="H5" s="49">
        <f>VLOOKUP(F5,'Tablica rezultata'!D:J,7,0)</f>
        <v>2.7</v>
      </c>
      <c r="I5" s="11"/>
      <c r="J5" s="11"/>
      <c r="K5" s="12"/>
      <c r="L5" s="11"/>
      <c r="M5" s="12"/>
      <c r="N5" s="12"/>
      <c r="O5" s="14"/>
      <c r="P5" s="14"/>
    </row>
    <row r="6" spans="1:16" ht="15.75">
      <c r="A6" s="46">
        <f>IF((AND(H6=H5,G6=G5)),A5,COUNT($G$5:G6))</f>
        <v>2</v>
      </c>
      <c r="B6" s="47" t="str">
        <f>VLOOKUP(F6,'Tablica rezultata'!D:E,2,FALSE)</f>
        <v>OŠ Antuna Kanižlića</v>
      </c>
      <c r="C6" s="47" t="str">
        <f>VLOOKUP(F6,'Tablica rezultata'!D:F,3,0)</f>
        <v>Požega</v>
      </c>
      <c r="D6" s="47" t="str">
        <f>VLOOKUP(F6,'Tablica rezultata'!D:K,8,FALSE)</f>
        <v>https://vimeo.com/190300004</v>
      </c>
      <c r="E6" s="47" t="str">
        <f>VLOOKUP(F6,'Tablica rezultata'!D:L,9,0)</f>
        <v>Renata Marinić</v>
      </c>
      <c r="F6" s="44" t="s">
        <v>1719</v>
      </c>
      <c r="G6" s="47">
        <f>VLOOKUP(F6,'Tablica rezultata'!D:I,6,0)</f>
        <v>190</v>
      </c>
      <c r="H6" s="49">
        <f>VLOOKUP(F6,'Tablica rezultata'!D:J,7,0)</f>
        <v>3.5</v>
      </c>
      <c r="I6" s="11"/>
      <c r="J6" s="11"/>
      <c r="K6" s="12"/>
      <c r="L6" s="11"/>
      <c r="M6" s="12"/>
      <c r="N6" s="12"/>
      <c r="O6" s="14"/>
      <c r="P6" s="14"/>
    </row>
    <row r="7" spans="1:16" ht="15.75">
      <c r="A7" s="46">
        <f>IF((AND(H7=H6,G7=G6)),A6,COUNT($G$5:G7))</f>
        <v>2</v>
      </c>
      <c r="B7" s="47" t="str">
        <f>VLOOKUP(F7,'Tablica rezultata'!D:E,2,FALSE)</f>
        <v>OŠ Antuna Kanižlića</v>
      </c>
      <c r="C7" s="47" t="str">
        <f>VLOOKUP(F7,'Tablica rezultata'!D:F,3,0)</f>
        <v>Požega</v>
      </c>
      <c r="D7" s="47" t="str">
        <f>VLOOKUP(F7,'Tablica rezultata'!D:K,8,FALSE)</f>
        <v>https://vimeo.com/190299893</v>
      </c>
      <c r="E7" s="47" t="str">
        <f>VLOOKUP(F7,'Tablica rezultata'!D:L,9,0)</f>
        <v>Renata Marinić</v>
      </c>
      <c r="F7" s="44" t="s">
        <v>1725</v>
      </c>
      <c r="G7" s="47">
        <f>VLOOKUP(F7,'Tablica rezultata'!D:I,6,0)</f>
        <v>190</v>
      </c>
      <c r="H7" s="49">
        <f>VLOOKUP(F7,'Tablica rezultata'!D:J,7,0)</f>
        <v>3.5</v>
      </c>
      <c r="I7" s="11"/>
      <c r="J7" s="11"/>
      <c r="K7" s="12"/>
      <c r="L7" s="11"/>
      <c r="M7" s="12"/>
      <c r="N7" s="12"/>
      <c r="O7" s="14"/>
      <c r="P7" s="14"/>
    </row>
    <row r="8" spans="1:16" ht="15.75">
      <c r="A8" s="46">
        <f>IF((AND(H8=H7,G8=G7)),A7,COUNT($G$5:G8))</f>
        <v>4</v>
      </c>
      <c r="B8" s="47" t="str">
        <f>VLOOKUP(F8,'Tablica rezultata'!D:E,2,FALSE)</f>
        <v>OŠ Antuna Kanižlića</v>
      </c>
      <c r="C8" s="47" t="str">
        <f>VLOOKUP(F8,'Tablica rezultata'!D:F,3,0)</f>
        <v>Požega</v>
      </c>
      <c r="D8" s="47" t="str">
        <f>VLOOKUP(F8,'Tablica rezultata'!D:K,8,FALSE)</f>
        <v>https://vimeo.com/190299744</v>
      </c>
      <c r="E8" s="47" t="str">
        <f>VLOOKUP(F8,'Tablica rezultata'!D:L,9,0)</f>
        <v>Renata Marinić</v>
      </c>
      <c r="F8" s="44" t="s">
        <v>1716</v>
      </c>
      <c r="G8" s="47">
        <f>VLOOKUP(F8,'Tablica rezultata'!D:I,6,0)</f>
        <v>190</v>
      </c>
      <c r="H8" s="49">
        <f>VLOOKUP(F8,'Tablica rezultata'!D:J,7,0)</f>
        <v>3.9</v>
      </c>
      <c r="I8" s="11"/>
      <c r="J8" s="11"/>
      <c r="K8" s="12"/>
      <c r="L8" s="11"/>
      <c r="M8" s="12"/>
      <c r="N8" s="12"/>
      <c r="O8" s="14"/>
      <c r="P8" s="14"/>
    </row>
    <row r="9" spans="1:16" ht="15.75">
      <c r="A9" s="46">
        <f>IF((AND(H9=H8,G9=G8)),A8,COUNT($G$5:G9))</f>
        <v>5</v>
      </c>
      <c r="B9" s="47" t="str">
        <f>VLOOKUP(F9,'Tablica rezultata'!D:E,2,FALSE)</f>
        <v>OŠ Mato Lovrak, Nova Gradiška</v>
      </c>
      <c r="C9" s="47" t="str">
        <f>VLOOKUP(F9,'Tablica rezultata'!D:F,3,0)</f>
        <v>Nova Gradiška</v>
      </c>
      <c r="D9" s="47" t="str">
        <f>VLOOKUP(F9,'Tablica rezultata'!D:K,8,FALSE)</f>
        <v>https://vimeo.com/189957846</v>
      </c>
      <c r="E9" s="47" t="str">
        <f>VLOOKUP(F9,'Tablica rezultata'!D:L,9,0)</f>
        <v>Alen Joka</v>
      </c>
      <c r="F9" s="44" t="s">
        <v>1007</v>
      </c>
      <c r="G9" s="47">
        <f>VLOOKUP(F9,'Tablica rezultata'!D:I,6,0)</f>
        <v>190</v>
      </c>
      <c r="H9" s="49">
        <f>VLOOKUP(F9,'Tablica rezultata'!D:J,7,0)</f>
        <v>5.2</v>
      </c>
      <c r="I9" s="11"/>
      <c r="J9" s="11"/>
      <c r="K9" s="12"/>
      <c r="L9" s="11"/>
      <c r="M9" s="12"/>
      <c r="N9" s="12"/>
      <c r="O9" s="14"/>
      <c r="P9" s="14"/>
    </row>
    <row r="10" spans="1:16" ht="15.75">
      <c r="A10" s="46">
        <f>IF((AND(H10=H9,G10=G9)),A9,COUNT($G$5:G10))</f>
        <v>5</v>
      </c>
      <c r="B10" s="47" t="str">
        <f>VLOOKUP(F10,'Tablica rezultata'!D:E,2,FALSE)</f>
        <v>OŠ Mato Lovrak, Nova Gradiška</v>
      </c>
      <c r="C10" s="47" t="str">
        <f>VLOOKUP(F10,'Tablica rezultata'!D:F,3,0)</f>
        <v>Nova Gradiška</v>
      </c>
      <c r="D10" s="47" t="str">
        <f>VLOOKUP(F10,'Tablica rezultata'!D:K,8,FALSE)</f>
        <v>https://vimeo.com/189957846</v>
      </c>
      <c r="E10" s="47" t="str">
        <f>VLOOKUP(F10,'Tablica rezultata'!D:L,9,0)</f>
        <v>Alen Joka</v>
      </c>
      <c r="F10" s="44" t="s">
        <v>1010</v>
      </c>
      <c r="G10" s="47">
        <f>VLOOKUP(F10,'Tablica rezultata'!D:I,6,0)</f>
        <v>190</v>
      </c>
      <c r="H10" s="49">
        <f>VLOOKUP(F10,'Tablica rezultata'!D:J,7,0)</f>
        <v>5.2</v>
      </c>
      <c r="I10" s="11"/>
      <c r="J10" s="11"/>
      <c r="K10" s="12"/>
      <c r="L10" s="11"/>
      <c r="M10" s="12"/>
      <c r="N10" s="12"/>
      <c r="O10" s="14"/>
      <c r="P10" s="14"/>
    </row>
    <row r="11" spans="1:16" ht="15.75">
      <c r="A11" s="46">
        <f>IF((AND(H11=H10,G11=G10)),A10,COUNT($G$5:G11))</f>
        <v>5</v>
      </c>
      <c r="B11" s="47" t="str">
        <f>VLOOKUP(F11,'Tablica rezultata'!D:E,2,FALSE)</f>
        <v>OŠ Mato Lovrak, Nova Gradiška</v>
      </c>
      <c r="C11" s="47" t="str">
        <f>VLOOKUP(F11,'Tablica rezultata'!D:F,3,0)</f>
        <v>Nova Gradiška</v>
      </c>
      <c r="D11" s="47" t="str">
        <f>VLOOKUP(F11,'Tablica rezultata'!D:K,8,FALSE)</f>
        <v>https://vimeo.com/189957846</v>
      </c>
      <c r="E11" s="47" t="str">
        <f>VLOOKUP(F11,'Tablica rezultata'!D:L,9,0)</f>
        <v>Alen Joka</v>
      </c>
      <c r="F11" s="44" t="s">
        <v>1011</v>
      </c>
      <c r="G11" s="47">
        <f>VLOOKUP(F11,'Tablica rezultata'!D:I,6,0)</f>
        <v>190</v>
      </c>
      <c r="H11" s="49">
        <f>VLOOKUP(F11,'Tablica rezultata'!D:J,7,0)</f>
        <v>5.2</v>
      </c>
      <c r="I11" s="11"/>
      <c r="J11" s="11"/>
      <c r="K11" s="12"/>
      <c r="L11" s="11"/>
      <c r="M11" s="12"/>
      <c r="N11" s="12"/>
      <c r="O11" s="14"/>
      <c r="P11" s="14"/>
    </row>
    <row r="12" spans="1:16" ht="15.75">
      <c r="A12" s="46">
        <f>IF((AND(H12=H11,G12=G11)),A11,COUNT($G$5:G12))</f>
        <v>5</v>
      </c>
      <c r="B12" s="47" t="str">
        <f>VLOOKUP(F12,'Tablica rezultata'!D:E,2,FALSE)</f>
        <v>OŠ Mato Lovrak, Nova Gradiška</v>
      </c>
      <c r="C12" s="47" t="str">
        <f>VLOOKUP(F12,'Tablica rezultata'!D:F,3,0)</f>
        <v>Nova Gradiška</v>
      </c>
      <c r="D12" s="47" t="str">
        <f>VLOOKUP(F12,'Tablica rezultata'!D:K,8,FALSE)</f>
        <v>https://vimeo.com/189957846</v>
      </c>
      <c r="E12" s="47" t="str">
        <f>VLOOKUP(F12,'Tablica rezultata'!D:L,9,0)</f>
        <v>Alen Joka</v>
      </c>
      <c r="F12" s="44" t="s">
        <v>1012</v>
      </c>
      <c r="G12" s="47">
        <f>VLOOKUP(F12,'Tablica rezultata'!D:I,6,0)</f>
        <v>190</v>
      </c>
      <c r="H12" s="49">
        <f>VLOOKUP(F12,'Tablica rezultata'!D:J,7,0)</f>
        <v>5.2</v>
      </c>
      <c r="I12" s="11"/>
      <c r="J12" s="11"/>
      <c r="K12" s="12"/>
      <c r="L12" s="11"/>
      <c r="M12" s="12"/>
      <c r="N12" s="12"/>
      <c r="O12" s="14"/>
      <c r="P12" s="14"/>
    </row>
    <row r="13" spans="1:16" ht="15.75">
      <c r="A13" s="46">
        <f>IF((AND(H13=H12,G13=G12)),A12,COUNT($G$5:G13))</f>
        <v>5</v>
      </c>
      <c r="B13" s="47" t="str">
        <f>VLOOKUP(F13,'Tablica rezultata'!D:E,2,FALSE)</f>
        <v>OŠ Mato Lovrak, Nova Gradiška</v>
      </c>
      <c r="C13" s="47" t="str">
        <f>VLOOKUP(F13,'Tablica rezultata'!D:F,3,0)</f>
        <v>Nova Gradiška</v>
      </c>
      <c r="D13" s="47" t="str">
        <f>VLOOKUP(F13,'Tablica rezultata'!D:K,8,FALSE)</f>
        <v>https://vimeo.com/189957846</v>
      </c>
      <c r="E13" s="47" t="str">
        <f>VLOOKUP(F13,'Tablica rezultata'!D:L,9,0)</f>
        <v>Alen Joka</v>
      </c>
      <c r="F13" s="44" t="s">
        <v>1013</v>
      </c>
      <c r="G13" s="47">
        <f>VLOOKUP(F13,'Tablica rezultata'!D:I,6,0)</f>
        <v>190</v>
      </c>
      <c r="H13" s="49">
        <f>VLOOKUP(F13,'Tablica rezultata'!D:J,7,0)</f>
        <v>5.2</v>
      </c>
      <c r="I13" s="11"/>
      <c r="J13" s="11"/>
      <c r="K13" s="12"/>
      <c r="L13" s="11"/>
      <c r="M13" s="12"/>
      <c r="N13" s="12"/>
      <c r="O13" s="14"/>
      <c r="P13" s="14"/>
    </row>
    <row r="14" spans="1:16" ht="15.75">
      <c r="A14" s="46">
        <f>IF((AND(H14=H13,G14=G13)),A13,COUNT($G$5:G14))</f>
        <v>10</v>
      </c>
      <c r="B14" s="47" t="str">
        <f>VLOOKUP(F14,'Tablica rezultata'!D:E,2,FALSE)</f>
        <v>OŠ fra Kaje Adžića Pleternica</v>
      </c>
      <c r="C14" s="47" t="str">
        <f>VLOOKUP(F14,'Tablica rezultata'!D:F,3,0)</f>
        <v>Pleternica</v>
      </c>
      <c r="D14" s="47" t="str">
        <f>VLOOKUP(F14,'Tablica rezultata'!D:K,8,FALSE)</f>
        <v>https://vimeo.com/190148111</v>
      </c>
      <c r="E14" s="47" t="str">
        <f>VLOOKUP(F14,'Tablica rezultata'!D:L,9,0)</f>
        <v>Marjana Radonić</v>
      </c>
      <c r="F14" s="44" t="s">
        <v>472</v>
      </c>
      <c r="G14" s="48">
        <f>VLOOKUP(F14,'Tablica rezultata'!D:I,6,0)</f>
        <v>190</v>
      </c>
      <c r="H14" s="49">
        <f>VLOOKUP(F14,'Tablica rezultata'!D:J,7,0)</f>
        <v>6.5</v>
      </c>
      <c r="I14" s="11"/>
      <c r="J14" s="11"/>
      <c r="K14" s="12"/>
      <c r="L14" s="11"/>
      <c r="M14" s="12"/>
      <c r="N14" s="12"/>
      <c r="O14" s="14"/>
      <c r="P14" s="14"/>
    </row>
    <row r="15" spans="1:16" ht="15.75">
      <c r="A15" s="46">
        <f>IF((AND(H15=H14,G15=G14)),A14,COUNT($G$5:G15))</f>
        <v>10</v>
      </c>
      <c r="B15" s="47" t="str">
        <f>VLOOKUP(F15,'Tablica rezultata'!D:E,2,FALSE)</f>
        <v>OŠ fra Kaje Adžića Pleternica</v>
      </c>
      <c r="C15" s="47" t="str">
        <f>VLOOKUP(F15,'Tablica rezultata'!D:F,3,0)</f>
        <v>Pleternica</v>
      </c>
      <c r="D15" s="47" t="str">
        <f>VLOOKUP(F15,'Tablica rezultata'!D:K,8,FALSE)</f>
        <v>https://vimeo.com/190148489</v>
      </c>
      <c r="E15" s="47" t="str">
        <f>VLOOKUP(F15,'Tablica rezultata'!D:L,9,0)</f>
        <v>Marjana Radonić</v>
      </c>
      <c r="F15" s="44" t="s">
        <v>474</v>
      </c>
      <c r="G15" s="47">
        <f>VLOOKUP(F15,'Tablica rezultata'!D:I,6,0)</f>
        <v>190</v>
      </c>
      <c r="H15" s="49">
        <f>VLOOKUP(F15,'Tablica rezultata'!D:J,7,0)</f>
        <v>6.5</v>
      </c>
      <c r="I15" s="11"/>
      <c r="J15" s="11"/>
      <c r="K15" s="12"/>
      <c r="L15" s="11"/>
      <c r="M15" s="12"/>
      <c r="N15" s="12"/>
      <c r="O15" s="14"/>
      <c r="P15" s="14"/>
    </row>
    <row r="16" spans="1:16" ht="15.75">
      <c r="A16" s="46">
        <f>IF((AND(H16=H15,G16=G15)),A15,COUNT($G$5:G16))</f>
        <v>12</v>
      </c>
      <c r="B16" s="47" t="str">
        <f>VLOOKUP(F16,'Tablica rezultata'!D:E,2,FALSE)</f>
        <v>OŠ fra Kaje Adžića Pleternica</v>
      </c>
      <c r="C16" s="47" t="str">
        <f>VLOOKUP(F16,'Tablica rezultata'!D:F,3,0)</f>
        <v>Pleternica</v>
      </c>
      <c r="D16" s="47" t="str">
        <f>VLOOKUP(F16,'Tablica rezultata'!D:K,8,FALSE)</f>
        <v>https://vimeo.com/190147261</v>
      </c>
      <c r="E16" s="47" t="str">
        <f>VLOOKUP(F16,'Tablica rezultata'!D:L,9,0)</f>
        <v>Marjana Radonić</v>
      </c>
      <c r="F16" s="44" t="s">
        <v>469</v>
      </c>
      <c r="G16" s="48">
        <f>VLOOKUP(F16,'Tablica rezultata'!D:I,6,0)</f>
        <v>190</v>
      </c>
      <c r="H16" s="49">
        <f>VLOOKUP(F16,'Tablica rezultata'!D:J,7,0)</f>
        <v>6.6</v>
      </c>
      <c r="I16" s="11"/>
      <c r="J16" s="11"/>
      <c r="K16" s="12"/>
      <c r="L16" s="11"/>
      <c r="M16" s="12"/>
      <c r="N16" s="12"/>
      <c r="O16" s="14"/>
      <c r="P16" s="14"/>
    </row>
    <row r="17" spans="1:16" ht="15.75">
      <c r="A17" s="46">
        <f>IF((AND(H17=H16,G17=G16)),A16,COUNT($G$5:G17))</f>
        <v>13</v>
      </c>
      <c r="B17" s="47" t="str">
        <f>VLOOKUP(F17,'Tablica rezultata'!D:E,2,FALSE)</f>
        <v>OŠ fra Kaje Adžića Pleternica</v>
      </c>
      <c r="C17" s="47" t="str">
        <f>VLOOKUP(F17,'Tablica rezultata'!D:F,3,0)</f>
        <v>Pleternica</v>
      </c>
      <c r="D17" s="47" t="str">
        <f>VLOOKUP(F17,'Tablica rezultata'!D:K,8,FALSE)</f>
        <v>https://vimeo.com/190149270</v>
      </c>
      <c r="E17" s="47" t="str">
        <f>VLOOKUP(F17,'Tablica rezultata'!D:L,9,0)</f>
        <v>Marjana Radonić</v>
      </c>
      <c r="F17" s="44" t="s">
        <v>478</v>
      </c>
      <c r="G17" s="47">
        <f>VLOOKUP(F17,'Tablica rezultata'!D:I,6,0)</f>
        <v>190</v>
      </c>
      <c r="H17" s="49">
        <f>VLOOKUP(F17,'Tablica rezultata'!D:J,7,0)</f>
        <v>6.9</v>
      </c>
      <c r="I17" s="11"/>
      <c r="J17" s="11"/>
      <c r="K17" s="12"/>
      <c r="L17" s="11"/>
      <c r="M17" s="12"/>
      <c r="N17" s="12"/>
      <c r="O17" s="14"/>
      <c r="P17" s="14"/>
    </row>
    <row r="18" spans="1:16" ht="15.75">
      <c r="A18" s="46">
        <f>IF((AND(H18=H17,G18=G17)),A17,COUNT($G$5:G18))</f>
        <v>14</v>
      </c>
      <c r="B18" s="47" t="str">
        <f>VLOOKUP(F18,'Tablica rezultata'!D:E,2,FALSE)</f>
        <v>OŠ fra Kaje Adžića Pleternica</v>
      </c>
      <c r="C18" s="47" t="str">
        <f>VLOOKUP(F18,'Tablica rezultata'!D:F,3,0)</f>
        <v>Pleternica</v>
      </c>
      <c r="D18" s="47" t="str">
        <f>VLOOKUP(F18,'Tablica rezultata'!D:K,8,FALSE)</f>
        <v>https://vimeo.com/190148840</v>
      </c>
      <c r="E18" s="47" t="str">
        <f>VLOOKUP(F18,'Tablica rezultata'!D:L,9,0)</f>
        <v>Marjana Radonić</v>
      </c>
      <c r="F18" s="44" t="s">
        <v>476</v>
      </c>
      <c r="G18" s="47">
        <f>VLOOKUP(F18,'Tablica rezultata'!D:I,6,0)</f>
        <v>190</v>
      </c>
      <c r="H18" s="49">
        <f>VLOOKUP(F18,'Tablica rezultata'!D:J,7,0)</f>
        <v>7</v>
      </c>
      <c r="I18" s="11"/>
      <c r="J18" s="11"/>
      <c r="K18" s="12"/>
      <c r="L18" s="11"/>
      <c r="M18" s="12"/>
      <c r="N18" s="12"/>
      <c r="O18" s="14"/>
      <c r="P18" s="14"/>
    </row>
    <row r="19" spans="1:16" ht="15.75">
      <c r="A19" s="46">
        <f>IF((AND(H19=H18,G19=G18)),A18,COUNT($G$5:G19))</f>
        <v>15</v>
      </c>
      <c r="B19" s="47" t="str">
        <f>VLOOKUP(F19,'Tablica rezultata'!D:E,2,FALSE)</f>
        <v>OŠ Antuna Kanižlića</v>
      </c>
      <c r="C19" s="47" t="str">
        <f>VLOOKUP(F19,'Tablica rezultata'!D:F,3,0)</f>
        <v>Požega</v>
      </c>
      <c r="D19" s="47" t="str">
        <f>VLOOKUP(F19,'Tablica rezultata'!D:K,8,FALSE)</f>
        <v>https://vimeo.com/190300146</v>
      </c>
      <c r="E19" s="47" t="str">
        <f>VLOOKUP(F19,'Tablica rezultata'!D:L,9,0)</f>
        <v>Renata Marinić</v>
      </c>
      <c r="F19" s="44" t="s">
        <v>1723</v>
      </c>
      <c r="G19" s="47">
        <f>VLOOKUP(F19,'Tablica rezultata'!D:I,6,0)</f>
        <v>130</v>
      </c>
      <c r="H19" s="49">
        <f>VLOOKUP(F19,'Tablica rezultata'!D:J,7,0)</f>
        <v>3.1</v>
      </c>
      <c r="I19" s="11"/>
      <c r="J19" s="11"/>
      <c r="K19" s="12"/>
      <c r="L19" s="11"/>
      <c r="M19" s="12"/>
      <c r="N19" s="12"/>
      <c r="O19" s="14"/>
      <c r="P19" s="14"/>
    </row>
    <row r="20" spans="1:16">
      <c r="A20" s="24"/>
      <c r="B20" s="24"/>
      <c r="C20" s="24"/>
      <c r="D20" s="24"/>
      <c r="E20" s="24"/>
      <c r="F20" s="24"/>
      <c r="G20" s="24"/>
      <c r="H20" s="24"/>
    </row>
    <row r="21" spans="1:16">
      <c r="A21" s="24"/>
      <c r="B21" s="24"/>
      <c r="C21" s="24"/>
      <c r="D21" s="24"/>
      <c r="E21" s="24"/>
      <c r="F21" s="24"/>
      <c r="G21" s="24"/>
      <c r="H21" s="24"/>
    </row>
    <row r="22" spans="1:16" ht="18.75">
      <c r="A22" s="24"/>
      <c r="B22" s="19" t="s">
        <v>36</v>
      </c>
      <c r="C22" s="24"/>
      <c r="D22" s="24"/>
      <c r="E22" s="24"/>
      <c r="F22" s="24"/>
      <c r="G22" s="24"/>
      <c r="H22" s="24"/>
    </row>
    <row r="23" spans="1:16" ht="18.75">
      <c r="A23" s="24"/>
      <c r="B23" s="25"/>
      <c r="C23" s="24"/>
      <c r="D23" s="24"/>
      <c r="E23" s="24"/>
      <c r="F23" s="24"/>
      <c r="G23" s="24"/>
      <c r="H23" s="24"/>
    </row>
    <row r="24" spans="1:16" ht="42" customHeight="1">
      <c r="A24" s="43" t="s">
        <v>2</v>
      </c>
      <c r="B24" s="22" t="s">
        <v>2641</v>
      </c>
      <c r="C24" s="22" t="s">
        <v>2644</v>
      </c>
      <c r="D24" s="22" t="s">
        <v>9</v>
      </c>
      <c r="E24" s="22" t="s">
        <v>4</v>
      </c>
      <c r="F24" s="22" t="s">
        <v>2642</v>
      </c>
      <c r="G24" s="22" t="s">
        <v>2956</v>
      </c>
      <c r="H24" s="22" t="s">
        <v>5</v>
      </c>
      <c r="I24" s="11"/>
      <c r="J24" s="11"/>
      <c r="K24" s="12"/>
      <c r="L24" s="11"/>
      <c r="M24" s="12"/>
      <c r="N24" s="12"/>
      <c r="O24" s="14"/>
      <c r="P24" s="14"/>
    </row>
    <row r="25" spans="1:16" ht="15.75">
      <c r="A25" s="46">
        <f>IF((AND(H25=H24,G25=G24)),A24,COUNT($G$25:G25))</f>
        <v>1</v>
      </c>
      <c r="B25" s="47" t="str">
        <f>VLOOKUP(F25,'Tablica rezultata'!D:E,2,FALSE)</f>
        <v>OŠ Zdenka Turkovića, Kutjevo</v>
      </c>
      <c r="C25" s="47" t="str">
        <f>VLOOKUP(F25,'Tablica rezultata'!D:F,3,0)</f>
        <v>Kutjevo</v>
      </c>
      <c r="D25" s="47" t="str">
        <f>VLOOKUP(F25,'Tablica rezultata'!D:K,8,FALSE)</f>
        <v>https://vimeo.com/190385948</v>
      </c>
      <c r="E25" s="47" t="str">
        <f>VLOOKUP(F25,'Tablica rezultata'!D:L,9,0)</f>
        <v>Domagoj Kuna</v>
      </c>
      <c r="F25" s="44" t="s">
        <v>2354</v>
      </c>
      <c r="G25" s="47">
        <f>VLOOKUP(F25,'Tablica rezultata'!D:I,6,0)</f>
        <v>340</v>
      </c>
      <c r="H25" s="49">
        <f>VLOOKUP(F25,'Tablica rezultata'!D:J,7,0)</f>
        <v>3.9</v>
      </c>
    </row>
    <row r="26" spans="1:16" ht="15.75">
      <c r="A26" s="46">
        <f>IF((AND(H26=H25,G26=G25)),A25,COUNT($G$25:G26))</f>
        <v>1</v>
      </c>
      <c r="B26" s="47" t="str">
        <f>VLOOKUP(F26,'Tablica rezultata'!D:E,2,FALSE)</f>
        <v>OŠ Zdenka Turkovića, Kutjevo</v>
      </c>
      <c r="C26" s="47" t="str">
        <f>VLOOKUP(F26,'Tablica rezultata'!D:F,3,0)</f>
        <v>Kutjevo</v>
      </c>
      <c r="D26" s="47" t="str">
        <f>VLOOKUP(F26,'Tablica rezultata'!D:K,8,FALSE)</f>
        <v>https://vimeo.com/190387023</v>
      </c>
      <c r="E26" s="47" t="str">
        <f>VLOOKUP(F26,'Tablica rezultata'!D:L,9,0)</f>
        <v>Domagoj Kuna</v>
      </c>
      <c r="F26" s="44" t="s">
        <v>2363</v>
      </c>
      <c r="G26" s="47">
        <f>VLOOKUP(F26,'Tablica rezultata'!D:I,6,0)</f>
        <v>340</v>
      </c>
      <c r="H26" s="49">
        <f>VLOOKUP(F26,'Tablica rezultata'!D:J,7,0)</f>
        <v>3.9</v>
      </c>
    </row>
    <row r="27" spans="1:16" ht="15.75">
      <c r="A27" s="46">
        <f>IF((AND(H27=H26,G27=G26)),A26,COUNT($G$25:G27))</f>
        <v>3</v>
      </c>
      <c r="B27" s="47" t="str">
        <f>VLOOKUP(F27,'Tablica rezultata'!D:E,2,FALSE)</f>
        <v>OŠ Antuna Kanižlića</v>
      </c>
      <c r="C27" s="47" t="str">
        <f>VLOOKUP(F27,'Tablica rezultata'!D:F,3,0)</f>
        <v>Požega</v>
      </c>
      <c r="D27" s="47" t="str">
        <f>VLOOKUP(F27,'Tablica rezultata'!D:K,8,FALSE)</f>
        <v>https://vimeo.com/190160295</v>
      </c>
      <c r="E27" s="47" t="str">
        <f>VLOOKUP(F27,'Tablica rezultata'!D:L,9,0)</f>
        <v>Igor Soldić</v>
      </c>
      <c r="F27" s="44" t="s">
        <v>1701</v>
      </c>
      <c r="G27" s="47">
        <f>VLOOKUP(F27,'Tablica rezultata'!D:I,6,0)</f>
        <v>340</v>
      </c>
      <c r="H27" s="49">
        <f>VLOOKUP(F27,'Tablica rezultata'!D:J,7,0)</f>
        <v>4.2</v>
      </c>
    </row>
    <row r="28" spans="1:16" ht="15.75">
      <c r="A28" s="46">
        <f>IF((AND(H28=H27,G28=G27)),A27,COUNT($G$25:G28))</f>
        <v>4</v>
      </c>
      <c r="B28" s="47" t="str">
        <f>VLOOKUP(F28,'Tablica rezultata'!D:E,2,FALSE)</f>
        <v>OŠ Antuna Kanižlića</v>
      </c>
      <c r="C28" s="47" t="str">
        <f>VLOOKUP(F28,'Tablica rezultata'!D:F,3,0)</f>
        <v>Požega</v>
      </c>
      <c r="D28" s="47" t="str">
        <f>VLOOKUP(F28,'Tablica rezultata'!D:K,8,FALSE)</f>
        <v>https://vimeo.com/190159272</v>
      </c>
      <c r="E28" s="47" t="str">
        <f>VLOOKUP(F28,'Tablica rezultata'!D:L,9,0)</f>
        <v>Igor Soldić</v>
      </c>
      <c r="F28" s="44" t="s">
        <v>1704</v>
      </c>
      <c r="G28" s="47">
        <f>VLOOKUP(F28,'Tablica rezultata'!D:I,6,0)</f>
        <v>340</v>
      </c>
      <c r="H28" s="49">
        <f>VLOOKUP(F28,'Tablica rezultata'!D:J,7,0)</f>
        <v>4.5</v>
      </c>
    </row>
    <row r="29" spans="1:16" ht="15.75">
      <c r="A29" s="46">
        <f>IF((AND(H29=H28,G29=G28)),A28,COUNT($G$25:G29))</f>
        <v>4</v>
      </c>
      <c r="B29" s="47" t="str">
        <f>VLOOKUP(F29,'Tablica rezultata'!D:E,2,FALSE)</f>
        <v>OŠ Antuna Kanižlića</v>
      </c>
      <c r="C29" s="47" t="str">
        <f>VLOOKUP(F29,'Tablica rezultata'!D:F,3,0)</f>
        <v>Požega</v>
      </c>
      <c r="D29" s="47" t="str">
        <f>VLOOKUP(F29,'Tablica rezultata'!D:K,8,FALSE)</f>
        <v>https://vimeo.com/190161390</v>
      </c>
      <c r="E29" s="47" t="str">
        <f>VLOOKUP(F29,'Tablica rezultata'!D:L,9,0)</f>
        <v>Igor Soldić</v>
      </c>
      <c r="F29" s="44" t="s">
        <v>1712</v>
      </c>
      <c r="G29" s="47">
        <f>VLOOKUP(F29,'Tablica rezultata'!D:I,6,0)</f>
        <v>340</v>
      </c>
      <c r="H29" s="49">
        <f>VLOOKUP(F29,'Tablica rezultata'!D:J,7,0)</f>
        <v>4.5</v>
      </c>
    </row>
    <row r="30" spans="1:16" ht="15.75">
      <c r="A30" s="46">
        <f>IF((AND(H30=H29,G30=G29)),A29,COUNT($G$25:G30))</f>
        <v>6</v>
      </c>
      <c r="B30" s="47" t="str">
        <f>VLOOKUP(F30,'Tablica rezultata'!D:E,2,FALSE)</f>
        <v>OŠ Mato Lovrak, Nova Gradiška</v>
      </c>
      <c r="C30" s="47" t="str">
        <f>VLOOKUP(F30,'Tablica rezultata'!D:F,3,0)</f>
        <v>Nova Gradiška</v>
      </c>
      <c r="D30" s="47" t="str">
        <f>VLOOKUP(F30,'Tablica rezultata'!D:K,8,FALSE)</f>
        <v>https://vimeo.com/189957847</v>
      </c>
      <c r="E30" s="47" t="str">
        <f>VLOOKUP(F30,'Tablica rezultata'!D:L,9,0)</f>
        <v>Saša Keser</v>
      </c>
      <c r="F30" s="44" t="s">
        <v>1000</v>
      </c>
      <c r="G30" s="47">
        <f>VLOOKUP(F30,'Tablica rezultata'!D:I,6,0)</f>
        <v>340</v>
      </c>
      <c r="H30" s="49">
        <f>VLOOKUP(F30,'Tablica rezultata'!D:J,7,0)</f>
        <v>7.5</v>
      </c>
    </row>
    <row r="31" spans="1:16" ht="15.75">
      <c r="A31" s="46">
        <f>IF((AND(H31=H30,G31=G30)),A30,COUNT($G$25:G31))</f>
        <v>6</v>
      </c>
      <c r="B31" s="47" t="str">
        <f>VLOOKUP(F31,'Tablica rezultata'!D:E,2,FALSE)</f>
        <v>OŠ Mato Lovrak, Nova Gradiška</v>
      </c>
      <c r="C31" s="47" t="str">
        <f>VLOOKUP(F31,'Tablica rezultata'!D:F,3,0)</f>
        <v>Nova Gradiška</v>
      </c>
      <c r="D31" s="47" t="str">
        <f>VLOOKUP(F31,'Tablica rezultata'!D:K,8,FALSE)</f>
        <v>https://vimeo.com/189957847</v>
      </c>
      <c r="E31" s="47" t="str">
        <f>VLOOKUP(F31,'Tablica rezultata'!D:L,9,0)</f>
        <v>Saša Keser</v>
      </c>
      <c r="F31" s="44" t="s">
        <v>1004</v>
      </c>
      <c r="G31" s="47">
        <f>VLOOKUP(F31,'Tablica rezultata'!D:I,6,0)</f>
        <v>340</v>
      </c>
      <c r="H31" s="49">
        <f>VLOOKUP(F31,'Tablica rezultata'!D:J,7,0)</f>
        <v>7.5</v>
      </c>
    </row>
    <row r="32" spans="1:16" ht="15.75">
      <c r="A32" s="46">
        <f>IF((AND(H32=H31,G32=G31)),A31,COUNT($G$25:G32))</f>
        <v>6</v>
      </c>
      <c r="B32" s="47" t="str">
        <f>VLOOKUP(F32,'Tablica rezultata'!D:E,2,FALSE)</f>
        <v>OŠ Mato Lovrak, Nova Gradiška</v>
      </c>
      <c r="C32" s="47" t="str">
        <f>VLOOKUP(F32,'Tablica rezultata'!D:F,3,0)</f>
        <v>Nova Gradiška</v>
      </c>
      <c r="D32" s="47" t="str">
        <f>VLOOKUP(F32,'Tablica rezultata'!D:K,8,FALSE)</f>
        <v>https://vimeo.com/189957847</v>
      </c>
      <c r="E32" s="47" t="str">
        <f>VLOOKUP(F32,'Tablica rezultata'!D:L,9,0)</f>
        <v>Saša Keser</v>
      </c>
      <c r="F32" s="44" t="s">
        <v>1005</v>
      </c>
      <c r="G32" s="47">
        <f>VLOOKUP(F32,'Tablica rezultata'!D:I,6,0)</f>
        <v>340</v>
      </c>
      <c r="H32" s="49">
        <f>VLOOKUP(F32,'Tablica rezultata'!D:J,7,0)</f>
        <v>7.5</v>
      </c>
    </row>
    <row r="33" spans="1:8" ht="15.75">
      <c r="A33" s="46">
        <f>IF((AND(H33=H32,G33=G32)),A32,COUNT($G$25:G33))</f>
        <v>6</v>
      </c>
      <c r="B33" s="47" t="str">
        <f>VLOOKUP(F33,'Tablica rezultata'!D:E,2,FALSE)</f>
        <v>OŠ Mato Lovrak, Nova Gradiška</v>
      </c>
      <c r="C33" s="47" t="str">
        <f>VLOOKUP(F33,'Tablica rezultata'!D:F,3,0)</f>
        <v>Nova Gradiška</v>
      </c>
      <c r="D33" s="47" t="str">
        <f>VLOOKUP(F33,'Tablica rezultata'!D:K,8,FALSE)</f>
        <v>https://vimeo.com/189957847</v>
      </c>
      <c r="E33" s="47" t="str">
        <f>VLOOKUP(F33,'Tablica rezultata'!D:L,9,0)</f>
        <v>Saša Keser</v>
      </c>
      <c r="F33" s="44" t="s">
        <v>1006</v>
      </c>
      <c r="G33" s="47">
        <f>VLOOKUP(F33,'Tablica rezultata'!D:I,6,0)</f>
        <v>340</v>
      </c>
      <c r="H33" s="49">
        <f>VLOOKUP(F33,'Tablica rezultata'!D:J,7,0)</f>
        <v>7.5</v>
      </c>
    </row>
    <row r="34" spans="1:8" ht="15.75">
      <c r="A34" s="46">
        <f>IF((AND(H34=H33,G34=G33)),A33,COUNT($G$25:G34))</f>
        <v>10</v>
      </c>
      <c r="B34" s="47" t="str">
        <f>VLOOKUP(F34,'Tablica rezultata'!D:E,2,FALSE)</f>
        <v>OŠ Antuna Kanižlića</v>
      </c>
      <c r="C34" s="47" t="str">
        <f>VLOOKUP(F34,'Tablica rezultata'!D:F,3,0)</f>
        <v>Požega</v>
      </c>
      <c r="D34" s="47" t="str">
        <f>VLOOKUP(F34,'Tablica rezultata'!D:K,8,FALSE)</f>
        <v>https://vimeo.com/190160655</v>
      </c>
      <c r="E34" s="47" t="str">
        <f>VLOOKUP(F34,'Tablica rezultata'!D:L,9,0)</f>
        <v>Igor Soldić</v>
      </c>
      <c r="F34" s="44" t="s">
        <v>1706</v>
      </c>
      <c r="G34" s="47">
        <f>VLOOKUP(F34,'Tablica rezultata'!D:I,6,0)</f>
        <v>340</v>
      </c>
      <c r="H34" s="49">
        <f>VLOOKUP(F34,'Tablica rezultata'!D:J,7,0)</f>
        <v>7.9</v>
      </c>
    </row>
    <row r="35" spans="1:8" ht="15.75">
      <c r="A35" s="46">
        <f>IF((AND(H35=H34,G35=G34)),A34,COUNT($G$25:G35))</f>
        <v>11</v>
      </c>
      <c r="B35" s="47" t="str">
        <f>VLOOKUP(F35,'Tablica rezultata'!D:E,2,FALSE)</f>
        <v>OŠ fra Kaje Adžića Pleternica</v>
      </c>
      <c r="C35" s="47" t="str">
        <f>VLOOKUP(F35,'Tablica rezultata'!D:F,3,0)</f>
        <v>Pleternica</v>
      </c>
      <c r="D35" s="47" t="str">
        <f>VLOOKUP(F35,'Tablica rezultata'!D:K,8,FALSE)</f>
        <v>https://vimeo.com/190149711</v>
      </c>
      <c r="E35" s="47" t="str">
        <f>VLOOKUP(F35,'Tablica rezultata'!D:L,9,0)</f>
        <v>Marjana Radonić</v>
      </c>
      <c r="F35" s="44" t="s">
        <v>480</v>
      </c>
      <c r="G35" s="47">
        <f>VLOOKUP(F35,'Tablica rezultata'!D:I,6,0)</f>
        <v>340</v>
      </c>
      <c r="H35" s="49">
        <f>VLOOKUP(F35,'Tablica rezultata'!D:J,7,0)</f>
        <v>10.6</v>
      </c>
    </row>
    <row r="36" spans="1:8" ht="15.75">
      <c r="A36" s="46">
        <f>IF((AND(H36=H35,G36=G35)),A35,COUNT($G$25:G36))</f>
        <v>12</v>
      </c>
      <c r="B36" s="47" t="str">
        <f>VLOOKUP(F36,'Tablica rezultata'!D:E,2,FALSE)</f>
        <v>Udruga informatičara požeško - slavonske županije</v>
      </c>
      <c r="C36" s="47" t="str">
        <f>VLOOKUP(F36,'Tablica rezultata'!D:F,3,0)</f>
        <v>Požega</v>
      </c>
      <c r="D36" s="47" t="str">
        <f>VLOOKUP(F36,'Tablica rezultata'!D:K,8,FALSE)</f>
        <v>https://vimeo.com/groups/414712/videos/189379704</v>
      </c>
      <c r="E36" s="47" t="str">
        <f>VLOOKUP(F36,'Tablica rezultata'!D:L,9,0)</f>
        <v>Ljiljana Miletić</v>
      </c>
      <c r="F36" s="44" t="s">
        <v>208</v>
      </c>
      <c r="G36" s="48">
        <f>VLOOKUP(F36,'Tablica rezultata'!D:I,6,0)</f>
        <v>340</v>
      </c>
      <c r="H36" s="49">
        <f>VLOOKUP(F36,'Tablica rezultata'!D:J,7,0)</f>
        <v>12.5</v>
      </c>
    </row>
    <row r="37" spans="1:8" ht="15.75">
      <c r="A37" s="46">
        <f>IF((AND(H37=H36,G37=G36)),A36,COUNT($G$25:G37))</f>
        <v>13</v>
      </c>
      <c r="B37" s="47" t="str">
        <f>VLOOKUP(F37,'Tablica rezultata'!D:E,2,FALSE)</f>
        <v>Udruga informatičara požeško - slavonske županije</v>
      </c>
      <c r="C37" s="47" t="str">
        <f>VLOOKUP(F37,'Tablica rezultata'!D:F,3,0)</f>
        <v>Požega</v>
      </c>
      <c r="D37" s="47" t="str">
        <f>VLOOKUP(F37,'Tablica rezultata'!D:K,8,FALSE)</f>
        <v>https://vimeo.com/groups/414712/videos/189381452</v>
      </c>
      <c r="E37" s="47" t="str">
        <f>VLOOKUP(F37,'Tablica rezultata'!D:L,9,0)</f>
        <v>Ljiljana Miletić</v>
      </c>
      <c r="F37" s="44" t="s">
        <v>212</v>
      </c>
      <c r="G37" s="47">
        <f>VLOOKUP(F37,'Tablica rezultata'!D:I,6,0)</f>
        <v>340</v>
      </c>
      <c r="H37" s="49">
        <f>VLOOKUP(F37,'Tablica rezultata'!D:J,7,0)</f>
        <v>14.4</v>
      </c>
    </row>
    <row r="38" spans="1:8" ht="15.75">
      <c r="A38" s="46">
        <f>IF((AND(H38=H37,G38=G37)),A37,COUNT($G$25:G38))</f>
        <v>14</v>
      </c>
      <c r="B38" s="47" t="str">
        <f>VLOOKUP(F38,'Tablica rezultata'!D:E,2,FALSE)</f>
        <v>OŠ Zdenka Turkovića, Kutjevo</v>
      </c>
      <c r="C38" s="47" t="str">
        <f>VLOOKUP(F38,'Tablica rezultata'!D:F,3,0)</f>
        <v>Kutjevo</v>
      </c>
      <c r="D38" s="47" t="str">
        <f>VLOOKUP(F38,'Tablica rezultata'!D:K,8,FALSE)</f>
        <v>https://vimeo.com/190386397</v>
      </c>
      <c r="E38" s="47" t="str">
        <f>VLOOKUP(F38,'Tablica rezultata'!D:L,9,0)</f>
        <v>Domagoj Kuna</v>
      </c>
      <c r="F38" s="44" t="s">
        <v>2357</v>
      </c>
      <c r="G38" s="47">
        <f>VLOOKUP(F38,'Tablica rezultata'!D:I,6,0)</f>
        <v>330</v>
      </c>
      <c r="H38" s="49">
        <f>VLOOKUP(F38,'Tablica rezultata'!D:J,7,0)</f>
        <v>4</v>
      </c>
    </row>
    <row r="39" spans="1:8" ht="15.75">
      <c r="A39" s="46">
        <f>IF((AND(H39=H38,G39=G38)),A38,COUNT($G$25:G39))</f>
        <v>15</v>
      </c>
      <c r="B39" s="47" t="str">
        <f>VLOOKUP(F39,'Tablica rezultata'!D:E,2,FALSE)</f>
        <v>OŠ fra Kaje Adžića Pleternica</v>
      </c>
      <c r="C39" s="47" t="str">
        <f>VLOOKUP(F39,'Tablica rezultata'!D:F,3,0)</f>
        <v>Pleternica</v>
      </c>
      <c r="D39" s="47" t="str">
        <f>VLOOKUP(F39,'Tablica rezultata'!D:K,8,FALSE)</f>
        <v>https://vimeo.com/190150008</v>
      </c>
      <c r="E39" s="47" t="str">
        <f>VLOOKUP(F39,'Tablica rezultata'!D:L,9,0)</f>
        <v>Marjana Radonić</v>
      </c>
      <c r="F39" s="44" t="s">
        <v>482</v>
      </c>
      <c r="G39" s="47">
        <f>VLOOKUP(F39,'Tablica rezultata'!D:I,6,0)</f>
        <v>330</v>
      </c>
      <c r="H39" s="49">
        <f>VLOOKUP(F39,'Tablica rezultata'!D:J,7,0)</f>
        <v>10.5</v>
      </c>
    </row>
    <row r="40" spans="1:8" ht="15.75">
      <c r="A40" s="46">
        <f>IF((AND(H40=H39,G40=G39)),A39,COUNT($G$25:G40))</f>
        <v>16</v>
      </c>
      <c r="B40" s="47" t="str">
        <f>VLOOKUP(F40,'Tablica rezultata'!D:E,2,FALSE)</f>
        <v>Udruga informatičara požeško - slavonske županije</v>
      </c>
      <c r="C40" s="47" t="str">
        <f>VLOOKUP(F40,'Tablica rezultata'!D:F,3,0)</f>
        <v>Požega</v>
      </c>
      <c r="D40" s="47" t="str">
        <f>VLOOKUP(F40,'Tablica rezultata'!D:K,8,FALSE)</f>
        <v>https://vimeo.com/groups/414712/videos/189376055</v>
      </c>
      <c r="E40" s="47" t="str">
        <f>VLOOKUP(F40,'Tablica rezultata'!D:L,9,0)</f>
        <v>Ljiljana Miletić</v>
      </c>
      <c r="F40" s="44" t="s">
        <v>204</v>
      </c>
      <c r="G40" s="48">
        <f>VLOOKUP(F40,'Tablica rezultata'!D:I,6,0)</f>
        <v>330</v>
      </c>
      <c r="H40" s="49">
        <f>VLOOKUP(F40,'Tablica rezultata'!D:J,7,0)</f>
        <v>14.4</v>
      </c>
    </row>
    <row r="41" spans="1:8" ht="15.75">
      <c r="A41" s="46">
        <f>IF((AND(H41=H40,G41=G40)),A40,COUNT($G$25:G41))</f>
        <v>17</v>
      </c>
      <c r="B41" s="47" t="str">
        <f>VLOOKUP(F41,'Tablica rezultata'!D:E,2,FALSE)</f>
        <v>Udruga informatičara požeško - slavonske županije</v>
      </c>
      <c r="C41" s="47" t="str">
        <f>VLOOKUP(F41,'Tablica rezultata'!D:F,3,0)</f>
        <v>Požega</v>
      </c>
      <c r="D41" s="47" t="str">
        <f>VLOOKUP(F41,'Tablica rezultata'!D:K,8,FALSE)</f>
        <v>https://vimeo.com/groups/414712/videos/189380431</v>
      </c>
      <c r="E41" s="47" t="str">
        <f>VLOOKUP(F41,'Tablica rezultata'!D:L,9,0)</f>
        <v>Ljiljana Miletić</v>
      </c>
      <c r="F41" s="44" t="s">
        <v>210</v>
      </c>
      <c r="G41" s="47">
        <f>VLOOKUP(F41,'Tablica rezultata'!D:I,6,0)</f>
        <v>330</v>
      </c>
      <c r="H41" s="49">
        <f>VLOOKUP(F41,'Tablica rezultata'!D:J,7,0)</f>
        <v>14.7</v>
      </c>
    </row>
    <row r="42" spans="1:8" ht="15.75">
      <c r="A42" s="46">
        <f>IF((AND(H42=H41,G42=G41)),A41,COUNT($G$25:G42))</f>
        <v>18</v>
      </c>
      <c r="B42" s="47" t="str">
        <f>VLOOKUP(F42,'Tablica rezultata'!D:E,2,FALSE)</f>
        <v>OŠ Zdenka Turkovića, Kutjevo</v>
      </c>
      <c r="C42" s="47" t="str">
        <f>VLOOKUP(F42,'Tablica rezultata'!D:F,3,0)</f>
        <v>Kutjevo</v>
      </c>
      <c r="D42" s="47" t="str">
        <f>VLOOKUP(F42,'Tablica rezultata'!D:K,8,FALSE)</f>
        <v>https://vimeo.com/190386683</v>
      </c>
      <c r="E42" s="47" t="str">
        <f>VLOOKUP(F42,'Tablica rezultata'!D:L,9,0)</f>
        <v>Domagoj Kuna</v>
      </c>
      <c r="F42" s="44" t="s">
        <v>2359</v>
      </c>
      <c r="G42" s="47">
        <f>VLOOKUP(F42,'Tablica rezultata'!D:I,6,0)</f>
        <v>320</v>
      </c>
      <c r="H42" s="49">
        <f>VLOOKUP(F42,'Tablica rezultata'!D:J,7,0)</f>
        <v>6.2</v>
      </c>
    </row>
    <row r="43" spans="1:8" ht="15.75">
      <c r="A43" s="46">
        <f>IF((AND(H43=H42,G43=G42)),A42,COUNT($G$25:G43))</f>
        <v>19</v>
      </c>
      <c r="B43" s="47" t="str">
        <f>VLOOKUP(F43,'Tablica rezultata'!D:E,2,FALSE)</f>
        <v>OŠ Zdenka Turkovića, Kutjevo</v>
      </c>
      <c r="C43" s="47" t="str">
        <f>VLOOKUP(F43,'Tablica rezultata'!D:F,3,0)</f>
        <v>Kutjevo</v>
      </c>
      <c r="D43" s="47" t="str">
        <f>VLOOKUP(F43,'Tablica rezultata'!D:K,8,FALSE)</f>
        <v>https://vimeo.com/190394069</v>
      </c>
      <c r="E43" s="47" t="str">
        <f>VLOOKUP(F43,'Tablica rezultata'!D:L,9,0)</f>
        <v>Marijana Karničnik</v>
      </c>
      <c r="F43" s="44" t="s">
        <v>2365</v>
      </c>
      <c r="G43" s="47">
        <f>VLOOKUP(F43,'Tablica rezultata'!D:I,6,0)</f>
        <v>310</v>
      </c>
      <c r="H43" s="49">
        <f>VLOOKUP(F43,'Tablica rezultata'!D:J,7,0)</f>
        <v>6</v>
      </c>
    </row>
    <row r="44" spans="1:8" ht="15.75">
      <c r="A44" s="46">
        <f>IF((AND(H44=H43,G44=G43)),A43,COUNT($G$25:G44))</f>
        <v>20</v>
      </c>
      <c r="B44" s="47" t="str">
        <f>VLOOKUP(F44,'Tablica rezultata'!D:E,2,FALSE)</f>
        <v>OŠ Zdenka Turkovića, Kutjevo</v>
      </c>
      <c r="C44" s="47" t="str">
        <f>VLOOKUP(F44,'Tablica rezultata'!D:F,3,0)</f>
        <v>Kutjevo</v>
      </c>
      <c r="D44" s="47" t="str">
        <f>VLOOKUP(F44,'Tablica rezultata'!D:K,8,FALSE)</f>
        <v>https://vimeo.com/190394505</v>
      </c>
      <c r="E44" s="47" t="str">
        <f>VLOOKUP(F44,'Tablica rezultata'!D:L,9,0)</f>
        <v>Marijana Karničnik</v>
      </c>
      <c r="F44" s="44" t="s">
        <v>2368</v>
      </c>
      <c r="G44" s="47">
        <f>VLOOKUP(F44,'Tablica rezultata'!D:I,6,0)</f>
        <v>310</v>
      </c>
      <c r="H44" s="49">
        <f>VLOOKUP(F44,'Tablica rezultata'!D:J,7,0)</f>
        <v>8</v>
      </c>
    </row>
    <row r="45" spans="1:8" ht="15.75">
      <c r="A45" s="46">
        <f>IF((AND(H45=H44,G45=G44)),A44,COUNT($G$25:G45))</f>
        <v>20</v>
      </c>
      <c r="B45" s="47" t="str">
        <f>VLOOKUP(F45,'Tablica rezultata'!D:E,2,FALSE)</f>
        <v>OŠ Zdenka Turkovića, Kutjevo</v>
      </c>
      <c r="C45" s="47" t="str">
        <f>VLOOKUP(F45,'Tablica rezultata'!D:F,3,0)</f>
        <v>Kutjevo</v>
      </c>
      <c r="D45" s="47" t="str">
        <f>VLOOKUP(F45,'Tablica rezultata'!D:K,8,FALSE)</f>
        <v>https://vimeo.com/190394737</v>
      </c>
      <c r="E45" s="47" t="str">
        <f>VLOOKUP(F45,'Tablica rezultata'!D:L,9,0)</f>
        <v>Marijana Karničnik</v>
      </c>
      <c r="F45" s="44" t="s">
        <v>2370</v>
      </c>
      <c r="G45" s="47">
        <f>VLOOKUP(F45,'Tablica rezultata'!D:I,6,0)</f>
        <v>310</v>
      </c>
      <c r="H45" s="49">
        <f>VLOOKUP(F45,'Tablica rezultata'!D:J,7,0)</f>
        <v>8</v>
      </c>
    </row>
    <row r="46" spans="1:8" ht="15.75">
      <c r="A46" s="46">
        <f>IF((AND(H46=H45,G46=G45)),A45,COUNT($G$25:G46))</f>
        <v>22</v>
      </c>
      <c r="B46" s="47" t="str">
        <f>VLOOKUP(F46,'Tablica rezultata'!D:E,2,FALSE)</f>
        <v>Udruga informatičara požeško - slavonske županije</v>
      </c>
      <c r="C46" s="47" t="str">
        <f>VLOOKUP(F46,'Tablica rezultata'!D:F,3,0)</f>
        <v>Požega</v>
      </c>
      <c r="D46" s="47" t="str">
        <f>VLOOKUP(F46,'Tablica rezultata'!D:K,8,FALSE)</f>
        <v>https://vimeo.com/groups/414712/videos/189382152</v>
      </c>
      <c r="E46" s="47" t="str">
        <f>VLOOKUP(F46,'Tablica rezultata'!D:L,9,0)</f>
        <v>Ljiljana Miletić</v>
      </c>
      <c r="F46" s="44" t="s">
        <v>214</v>
      </c>
      <c r="G46" s="47">
        <f>VLOOKUP(F46,'Tablica rezultata'!D:I,6,0)</f>
        <v>310</v>
      </c>
      <c r="H46" s="49">
        <f>VLOOKUP(F46,'Tablica rezultata'!D:J,7,0)</f>
        <v>12.7</v>
      </c>
    </row>
    <row r="47" spans="1:8" ht="15.75">
      <c r="A47" s="46">
        <f>IF((AND(H47=H46,G47=G46)),A46,COUNT($G$25:G47))</f>
        <v>23</v>
      </c>
      <c r="B47" s="47" t="str">
        <f>VLOOKUP(F47,'Tablica rezultata'!D:E,2,FALSE)</f>
        <v>Udruga informatičara požeško - slavonske županije</v>
      </c>
      <c r="C47" s="47" t="str">
        <f>VLOOKUP(F47,'Tablica rezultata'!D:F,3,0)</f>
        <v>Požega</v>
      </c>
      <c r="D47" s="47" t="str">
        <f>VLOOKUP(F47,'Tablica rezultata'!D:K,8,FALSE)</f>
        <v>https://vimeo.com/groups/414712/videos/189378738</v>
      </c>
      <c r="E47" s="47" t="str">
        <f>VLOOKUP(F47,'Tablica rezultata'!D:L,9,0)</f>
        <v>Ljiljana Miletić</v>
      </c>
      <c r="F47" s="44" t="s">
        <v>216</v>
      </c>
      <c r="G47" s="47">
        <f>VLOOKUP(F47,'Tablica rezultata'!D:I,6,0)</f>
        <v>310</v>
      </c>
      <c r="H47" s="49">
        <f>VLOOKUP(F47,'Tablica rezultata'!D:J,7,0)</f>
        <v>13.1</v>
      </c>
    </row>
    <row r="48" spans="1:8" ht="15.75">
      <c r="A48" s="46">
        <f>IF((AND(H48=H47,G48=G47)),A47,COUNT($G$25:G48))</f>
        <v>24</v>
      </c>
      <c r="B48" s="47" t="str">
        <f>VLOOKUP(F48,'Tablica rezultata'!D:E,2,FALSE)</f>
        <v>OŠ fra Kaje Adžića Pleternica</v>
      </c>
      <c r="C48" s="47" t="str">
        <f>VLOOKUP(F48,'Tablica rezultata'!D:F,3,0)</f>
        <v>Pleternica</v>
      </c>
      <c r="D48" s="47" t="str">
        <f>VLOOKUP(F48,'Tablica rezultata'!D:K,8,FALSE)</f>
        <v>https://vimeo.com/190150249</v>
      </c>
      <c r="E48" s="47" t="str">
        <f>VLOOKUP(F48,'Tablica rezultata'!D:L,9,0)</f>
        <v>Marjana Radonić</v>
      </c>
      <c r="F48" s="44" t="s">
        <v>484</v>
      </c>
      <c r="G48" s="47">
        <f>VLOOKUP(F48,'Tablica rezultata'!D:I,6,0)</f>
        <v>300</v>
      </c>
      <c r="H48" s="49">
        <f>VLOOKUP(F48,'Tablica rezultata'!D:J,7,0)</f>
        <v>11.5</v>
      </c>
    </row>
    <row r="49" spans="1:8" ht="15.75">
      <c r="A49" s="46">
        <f>IF((AND(H49=H48,G49=G48)),A48,COUNT($G$25:G49))</f>
        <v>25</v>
      </c>
      <c r="B49" s="47" t="str">
        <f>VLOOKUP(F49,'Tablica rezultata'!D:E,2,FALSE)</f>
        <v>OŠ Antuna Kanižlića</v>
      </c>
      <c r="C49" s="47" t="str">
        <f>VLOOKUP(F49,'Tablica rezultata'!D:F,3,0)</f>
        <v>Požega</v>
      </c>
      <c r="D49" s="47" t="str">
        <f>VLOOKUP(F49,'Tablica rezultata'!D:K,8,FALSE)</f>
        <v>https://vimeo.com/190161123</v>
      </c>
      <c r="E49" s="47" t="str">
        <f>VLOOKUP(F49,'Tablica rezultata'!D:L,9,0)</f>
        <v>Igor Soldić</v>
      </c>
      <c r="F49" s="44" t="s">
        <v>1708</v>
      </c>
      <c r="G49" s="47">
        <f>VLOOKUP(F49,'Tablica rezultata'!D:I,6,0)</f>
        <v>210</v>
      </c>
      <c r="H49" s="49">
        <f>VLOOKUP(F49,'Tablica rezultata'!D:J,7,0)</f>
        <v>7.6</v>
      </c>
    </row>
    <row r="50" spans="1:8" ht="15.75">
      <c r="A50" s="46">
        <f>IF((AND(H50=H49,G50=G49)),A49,COUNT($G$25:G50))</f>
        <v>26</v>
      </c>
      <c r="B50" s="47" t="str">
        <f>VLOOKUP(F50,'Tablica rezultata'!D:E,2,FALSE)</f>
        <v>OŠ Antuna Kanižlića</v>
      </c>
      <c r="C50" s="47" t="str">
        <f>VLOOKUP(F50,'Tablica rezultata'!D:F,3,0)</f>
        <v>Požega</v>
      </c>
      <c r="D50" s="47" t="str">
        <f>VLOOKUP(F50,'Tablica rezultata'!D:K,8,FALSE)</f>
        <v>https://vimeo.com/190160931</v>
      </c>
      <c r="E50" s="47" t="str">
        <f>VLOOKUP(F50,'Tablica rezultata'!D:L,9,0)</f>
        <v>Igor Soldić</v>
      </c>
      <c r="F50" s="44" t="s">
        <v>1710</v>
      </c>
      <c r="G50" s="47">
        <f>VLOOKUP(F50,'Tablica rezultata'!D:I,6,0)</f>
        <v>190</v>
      </c>
      <c r="H50" s="49">
        <f>VLOOKUP(F50,'Tablica rezultata'!D:J,7,0)</f>
        <v>3.6</v>
      </c>
    </row>
    <row r="51" spans="1:8" ht="15.75">
      <c r="A51" s="46">
        <f>IF((AND(H51=H50,G51=G50)),A50,COUNT($G$25:G51))</f>
        <v>27</v>
      </c>
      <c r="B51" s="47" t="str">
        <f>VLOOKUP(F51,'Tablica rezultata'!D:E,2,FALSE)</f>
        <v>OŠ Zdenka Turkovića, Kutjevo</v>
      </c>
      <c r="C51" s="47" t="str">
        <f>VLOOKUP(F51,'Tablica rezultata'!D:F,3,0)</f>
        <v>Kutjevo</v>
      </c>
      <c r="D51" s="47" t="str">
        <f>VLOOKUP(F51,'Tablica rezultata'!D:K,8,FALSE)</f>
        <v>https://vimeo.com/190394949</v>
      </c>
      <c r="E51" s="47" t="str">
        <f>VLOOKUP(F51,'Tablica rezultata'!D:L,9,0)</f>
        <v>Marijana Karničnik</v>
      </c>
      <c r="F51" s="44" t="s">
        <v>2372</v>
      </c>
      <c r="G51" s="47">
        <f>VLOOKUP(F51,'Tablica rezultata'!D:I,6,0)</f>
        <v>180</v>
      </c>
      <c r="H51" s="49">
        <f>VLOOKUP(F51,'Tablica rezultata'!D:J,7,0)</f>
        <v>8</v>
      </c>
    </row>
    <row r="52" spans="1:8" ht="15.75">
      <c r="A52" s="46">
        <f>IF((AND(H52=H51,G52=G51)),A51,COUNT($G$25:G52))</f>
        <v>28</v>
      </c>
      <c r="B52" s="47" t="str">
        <f>VLOOKUP(F52,'Tablica rezultata'!D:E,2,FALSE)</f>
        <v>OŠ Zdenka Turkovića, Kutjevo</v>
      </c>
      <c r="C52" s="47" t="str">
        <f>VLOOKUP(F52,'Tablica rezultata'!D:F,3,0)</f>
        <v>Kutjevo</v>
      </c>
      <c r="D52" s="47" t="str">
        <f>VLOOKUP(F52,'Tablica rezultata'!D:K,8,FALSE)</f>
        <v>https://vimeo.com/190386849</v>
      </c>
      <c r="E52" s="47" t="str">
        <f>VLOOKUP(F52,'Tablica rezultata'!D:L,9,0)</f>
        <v>Domagoj Kuna</v>
      </c>
      <c r="F52" s="44" t="s">
        <v>2361</v>
      </c>
      <c r="G52" s="47">
        <f>VLOOKUP(F52,'Tablica rezultata'!D:I,6,0)</f>
        <v>130</v>
      </c>
      <c r="H52" s="49">
        <f>VLOOKUP(F52,'Tablica rezultata'!D:J,7,0)</f>
        <v>1</v>
      </c>
    </row>
    <row r="53" spans="1:8" ht="15.75">
      <c r="A53" s="46">
        <f>IF((AND(H53=H52,G53=G52)),A52,COUNT($G$25:G53))</f>
        <v>29</v>
      </c>
      <c r="B53" s="47" t="str">
        <f>VLOOKUP(F53,'Tablica rezultata'!D:E,2,FALSE)</f>
        <v>OŠ Antuna Kanižlića</v>
      </c>
      <c r="C53" s="47" t="str">
        <f>VLOOKUP(F53,'Tablica rezultata'!D:F,3,0)</f>
        <v>Požega</v>
      </c>
      <c r="D53" s="47" t="str">
        <f>VLOOKUP(F53,'Tablica rezultata'!D:K,8,FALSE)</f>
        <v>https://vimeo.com/190161275</v>
      </c>
      <c r="E53" s="47" t="str">
        <f>VLOOKUP(F53,'Tablica rezultata'!D:L,9,0)</f>
        <v>Igor Soldić</v>
      </c>
      <c r="F53" s="44" t="s">
        <v>1714</v>
      </c>
      <c r="G53" s="47">
        <f>VLOOKUP(F53,'Tablica rezultata'!D:I,6,0)</f>
        <v>120</v>
      </c>
      <c r="H53" s="49">
        <f>VLOOKUP(F53,'Tablica rezultata'!D:J,7,0)</f>
        <v>1.9</v>
      </c>
    </row>
  </sheetData>
  <sortState ref="A25:H53">
    <sortCondition descending="1" ref="G25:G53"/>
    <sortCondition ref="H25:H53"/>
  </sortState>
  <mergeCells count="1">
    <mergeCell ref="B1:F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36"/>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21.42578125" style="10" bestFit="1" customWidth="1"/>
    <col min="7" max="7" width="9.7109375" style="10" bestFit="1" customWidth="1"/>
    <col min="8" max="8" width="31" style="10" bestFit="1" customWidth="1"/>
  </cols>
  <sheetData>
    <row r="1" spans="1:16" ht="23.25">
      <c r="B1" s="54" t="s">
        <v>2885</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Zamet, Rijeka</v>
      </c>
      <c r="C5" s="47" t="str">
        <f>VLOOKUP(F5,'Tablica rezultata'!D:F,3,0)</f>
        <v>Rijeka</v>
      </c>
      <c r="D5" s="47" t="str">
        <f>VLOOKUP(F5,'Tablica rezultata'!D:K,8,FALSE)</f>
        <v>https://vimeo.com/groups/414712/videos/190431993</v>
      </c>
      <c r="E5" s="47" t="str">
        <f>VLOOKUP(F5,'Tablica rezultata'!D:L,9,0)</f>
        <v>Dino Arbula</v>
      </c>
      <c r="F5" s="44" t="s">
        <v>2351</v>
      </c>
      <c r="G5" s="47">
        <f>VLOOKUP(F5,'Tablica rezultata'!D:I,6,0)</f>
        <v>190</v>
      </c>
      <c r="H5" s="49">
        <f>VLOOKUP(F5,'Tablica rezultata'!D:J,7,0)</f>
        <v>3.5</v>
      </c>
      <c r="I5" s="11"/>
      <c r="J5" s="11"/>
      <c r="K5" s="12"/>
      <c r="L5" s="11"/>
      <c r="M5" s="12"/>
      <c r="N5" s="12"/>
      <c r="O5" s="14"/>
      <c r="P5" s="14"/>
    </row>
    <row r="6" spans="1:16" ht="15.75">
      <c r="A6" s="46">
        <f>IF((AND(H6=H5,G6=G5)),A5,COUNT($G$5:G6))</f>
        <v>2</v>
      </c>
      <c r="B6" s="47" t="str">
        <f>VLOOKUP(F6,'Tablica rezultata'!D:E,2,FALSE)</f>
        <v>OŠ Rikard Katalinić Jeretov</v>
      </c>
      <c r="C6" s="47" t="str">
        <f>VLOOKUP(F6,'Tablica rezultata'!D:F,3,0)</f>
        <v>Opatija</v>
      </c>
      <c r="D6" s="47" t="str">
        <f>VLOOKUP(F6,'Tablica rezultata'!D:K,8,FALSE)</f>
        <v>https://vimeo.com/190215058</v>
      </c>
      <c r="E6" s="47" t="str">
        <f>VLOOKUP(F6,'Tablica rezultata'!D:L,9,0)</f>
        <v>Saša Bačić</v>
      </c>
      <c r="F6" s="44" t="s">
        <v>658</v>
      </c>
      <c r="G6" s="47">
        <f>VLOOKUP(F6,'Tablica rezultata'!D:I,6,0)</f>
        <v>180</v>
      </c>
      <c r="H6" s="49">
        <f>VLOOKUP(F6,'Tablica rezultata'!D:J,7,0)</f>
        <v>3.2</v>
      </c>
      <c r="I6" s="11"/>
      <c r="J6" s="11"/>
      <c r="K6" s="12"/>
      <c r="L6" s="11"/>
      <c r="M6" s="12"/>
      <c r="N6" s="12"/>
      <c r="O6" s="14"/>
      <c r="P6" s="14"/>
    </row>
    <row r="7" spans="1:16" ht="15.75">
      <c r="A7" s="46">
        <f>IF((AND(H7=H6,G7=G6)),A6,COUNT($G$5:G7))</f>
        <v>3</v>
      </c>
      <c r="B7" s="47" t="str">
        <f>VLOOKUP(F7,'Tablica rezultata'!D:E,2,FALSE)</f>
        <v>OŠ Rikard Katalinić Jeretov</v>
      </c>
      <c r="C7" s="47" t="str">
        <f>VLOOKUP(F7,'Tablica rezultata'!D:F,3,0)</f>
        <v>Opatija</v>
      </c>
      <c r="D7" s="47" t="str">
        <f>VLOOKUP(F7,'Tablica rezultata'!D:K,8,FALSE)</f>
        <v>https://vimeo.com/190215073</v>
      </c>
      <c r="E7" s="47" t="str">
        <f>VLOOKUP(F7,'Tablica rezultata'!D:L,9,0)</f>
        <v>Dragica Rade</v>
      </c>
      <c r="F7" s="44" t="s">
        <v>664</v>
      </c>
      <c r="G7" s="47">
        <f>VLOOKUP(F7,'Tablica rezultata'!D:I,6,0)</f>
        <v>150</v>
      </c>
      <c r="H7" s="49">
        <f>VLOOKUP(F7,'Tablica rezultata'!D:J,7,0)</f>
        <v>3.3</v>
      </c>
      <c r="I7" s="11"/>
      <c r="J7" s="11"/>
      <c r="K7" s="12"/>
      <c r="L7" s="11"/>
      <c r="M7" s="12"/>
      <c r="N7" s="12"/>
      <c r="O7" s="14"/>
      <c r="P7" s="14"/>
    </row>
    <row r="8" spans="1:16" ht="15.75">
      <c r="A8" s="46">
        <f>IF((AND(H8=H7,G8=G7)),A7,COUNT($G$5:G8))</f>
        <v>4</v>
      </c>
      <c r="B8" s="47" t="str">
        <f>VLOOKUP(F8,'Tablica rezultata'!D:E,2,FALSE)</f>
        <v>OŠ Rikard Katalinić Jeretov</v>
      </c>
      <c r="C8" s="47" t="str">
        <f>VLOOKUP(F8,'Tablica rezultata'!D:F,3,0)</f>
        <v>Opatija</v>
      </c>
      <c r="D8" s="47" t="str">
        <f>VLOOKUP(F8,'Tablica rezultata'!D:K,8,FALSE)</f>
        <v>https://vimeo.com/190215081</v>
      </c>
      <c r="E8" s="47" t="str">
        <f>VLOOKUP(F8,'Tablica rezultata'!D:L,9,0)</f>
        <v>Saša Bačić</v>
      </c>
      <c r="F8" s="44" t="s">
        <v>667</v>
      </c>
      <c r="G8" s="47">
        <f>VLOOKUP(F8,'Tablica rezultata'!D:I,6,0)</f>
        <v>140</v>
      </c>
      <c r="H8" s="49">
        <f>VLOOKUP(F8,'Tablica rezultata'!D:J,7,0)</f>
        <v>3.5</v>
      </c>
      <c r="I8" s="11"/>
      <c r="J8" s="11"/>
      <c r="K8" s="12"/>
      <c r="L8" s="11"/>
      <c r="M8" s="12"/>
      <c r="N8" s="12"/>
      <c r="O8" s="14"/>
      <c r="P8" s="14"/>
    </row>
    <row r="9" spans="1:16" ht="15.75">
      <c r="A9" s="46">
        <f>IF((AND(H9=H8,G9=G8)),A8,COUNT($G$5:G9))</f>
        <v>5</v>
      </c>
      <c r="B9" s="47" t="str">
        <f>VLOOKUP(F9,'Tablica rezultata'!D:E,2,FALSE)</f>
        <v>OŠ Rikard Katalinić Jeretov</v>
      </c>
      <c r="C9" s="47" t="str">
        <f>VLOOKUP(F9,'Tablica rezultata'!D:F,3,0)</f>
        <v>Opatija</v>
      </c>
      <c r="D9" s="47" t="str">
        <f>VLOOKUP(F9,'Tablica rezultata'!D:K,8,FALSE)</f>
        <v>https://vimeo.com/190215091</v>
      </c>
      <c r="E9" s="47" t="str">
        <f>VLOOKUP(F9,'Tablica rezultata'!D:L,9,0)</f>
        <v>Saša Bačić</v>
      </c>
      <c r="F9" s="44" t="s">
        <v>669</v>
      </c>
      <c r="G9" s="47">
        <f>VLOOKUP(F9,'Tablica rezultata'!D:I,6,0)</f>
        <v>120</v>
      </c>
      <c r="H9" s="49">
        <f>VLOOKUP(F9,'Tablica rezultata'!D:J,7,0)</f>
        <v>3.6</v>
      </c>
      <c r="I9" s="11"/>
      <c r="J9" s="11"/>
      <c r="K9" s="12"/>
      <c r="L9" s="11"/>
      <c r="M9" s="12"/>
      <c r="N9" s="12"/>
      <c r="O9" s="14"/>
      <c r="P9" s="14"/>
    </row>
    <row r="10" spans="1:16" ht="15.75">
      <c r="A10" s="46">
        <f>IF((AND(H10=H9,G10=G9)),A9,COUNT($G$5:G10))</f>
        <v>6</v>
      </c>
      <c r="B10" s="47" t="str">
        <f>VLOOKUP(F10,'Tablica rezultata'!D:E,2,FALSE)</f>
        <v>OŠ Rikard Katalinić Jeretov</v>
      </c>
      <c r="C10" s="47" t="str">
        <f>VLOOKUP(F10,'Tablica rezultata'!D:F,3,0)</f>
        <v>Opatija</v>
      </c>
      <c r="D10" s="47" t="str">
        <f>VLOOKUP(F10,'Tablica rezultata'!D:K,8,FALSE)</f>
        <v>https://vimeo.com/190215065</v>
      </c>
      <c r="E10" s="47" t="str">
        <f>VLOOKUP(F10,'Tablica rezultata'!D:L,9,0)</f>
        <v>Saša Bačić</v>
      </c>
      <c r="F10" s="44" t="s">
        <v>662</v>
      </c>
      <c r="G10" s="47">
        <f>VLOOKUP(F10,'Tablica rezultata'!D:I,6,0)</f>
        <v>90</v>
      </c>
      <c r="H10" s="49">
        <f>VLOOKUP(F10,'Tablica rezultata'!D:J,7,0)</f>
        <v>3.5</v>
      </c>
      <c r="I10" s="11"/>
      <c r="J10" s="11"/>
      <c r="K10" s="12"/>
      <c r="L10" s="11"/>
      <c r="M10" s="12"/>
      <c r="N10" s="12"/>
      <c r="O10" s="14"/>
      <c r="P10" s="14"/>
    </row>
    <row r="11" spans="1:16" ht="15.75">
      <c r="A11" s="46">
        <f>IF((AND(H11=H10,G11=G10)),A10,COUNT($G$5:G11))</f>
        <v>7</v>
      </c>
      <c r="B11" s="47" t="str">
        <f>VLOOKUP(F11,'Tablica rezultata'!D:E,2,FALSE)</f>
        <v>OŠ Rikard Katalinić Jeretov</v>
      </c>
      <c r="C11" s="47" t="str">
        <f>VLOOKUP(F11,'Tablica rezultata'!D:F,3,0)</f>
        <v>Opatija</v>
      </c>
      <c r="D11" s="47" t="str">
        <f>VLOOKUP(F11,'Tablica rezultata'!D:K,8,FALSE)</f>
        <v>https://vimeo.com/190215000</v>
      </c>
      <c r="E11" s="47" t="str">
        <f>VLOOKUP(F11,'Tablica rezultata'!D:L,9,0)</f>
        <v>Saša Bačić</v>
      </c>
      <c r="F11" s="44" t="s">
        <v>651</v>
      </c>
      <c r="G11" s="48">
        <f>VLOOKUP(F11,'Tablica rezultata'!D:I,6,0)</f>
        <v>70</v>
      </c>
      <c r="H11" s="49">
        <f>VLOOKUP(F11,'Tablica rezultata'!D:J,7,0)</f>
        <v>3.5</v>
      </c>
      <c r="I11" s="11"/>
      <c r="J11" s="11"/>
      <c r="K11" s="12"/>
      <c r="L11" s="11"/>
      <c r="M11" s="12"/>
      <c r="N11" s="12"/>
      <c r="O11" s="14"/>
      <c r="P11" s="14"/>
    </row>
    <row r="12" spans="1:16" ht="15.75">
      <c r="A12" s="46">
        <f>IF((AND(H12=H11,G12=G11)),A11,COUNT($G$5:G12))</f>
        <v>8</v>
      </c>
      <c r="B12" s="47" t="str">
        <f>VLOOKUP(F12,'Tablica rezultata'!D:E,2,FALSE)</f>
        <v>OŠ Rikard Katalinić Jeretov</v>
      </c>
      <c r="C12" s="47" t="str">
        <f>VLOOKUP(F12,'Tablica rezultata'!D:F,3,0)</f>
        <v>Opatija</v>
      </c>
      <c r="D12" s="47" t="str">
        <f>VLOOKUP(F12,'Tablica rezultata'!D:K,8,FALSE)</f>
        <v>https://vimeo.com/190215045</v>
      </c>
      <c r="E12" s="47" t="str">
        <f>VLOOKUP(F12,'Tablica rezultata'!D:L,9,0)</f>
        <v>Saša Bačić</v>
      </c>
      <c r="F12" s="44" t="s">
        <v>656</v>
      </c>
      <c r="G12" s="47">
        <f>VLOOKUP(F12,'Tablica rezultata'!D:I,6,0)</f>
        <v>60</v>
      </c>
      <c r="H12" s="49">
        <f>VLOOKUP(F12,'Tablica rezultata'!D:J,7,0)</f>
        <v>3.5</v>
      </c>
      <c r="I12" s="11"/>
      <c r="J12" s="11"/>
      <c r="K12" s="12"/>
      <c r="L12" s="11"/>
      <c r="M12" s="12"/>
      <c r="N12" s="12"/>
      <c r="O12" s="14"/>
      <c r="P12" s="14"/>
    </row>
    <row r="13" spans="1:16" ht="15.75">
      <c r="A13" s="46">
        <f>IF((AND(H13=H12,G13=G12)),A12,COUNT($G$5:G13))</f>
        <v>9</v>
      </c>
      <c r="B13" s="47" t="str">
        <f>VLOOKUP(F13,'Tablica rezultata'!D:E,2,FALSE)</f>
        <v>OŠ Rikard Katalinić Jeretov</v>
      </c>
      <c r="C13" s="47" t="str">
        <f>VLOOKUP(F13,'Tablica rezultata'!D:F,3,0)</f>
        <v>Opatija</v>
      </c>
      <c r="D13" s="47" t="str">
        <f>VLOOKUP(F13,'Tablica rezultata'!D:K,8,FALSE)</f>
        <v>https://vimeo.com/190215031</v>
      </c>
      <c r="E13" s="47" t="str">
        <f>VLOOKUP(F13,'Tablica rezultata'!D:L,9,0)</f>
        <v>Saša Bačić</v>
      </c>
      <c r="F13" s="44" t="s">
        <v>654</v>
      </c>
      <c r="G13" s="48">
        <f>VLOOKUP(F13,'Tablica rezultata'!D:I,6,0)</f>
        <v>60</v>
      </c>
      <c r="H13" s="49">
        <f>VLOOKUP(F13,'Tablica rezultata'!D:J,7,0)</f>
        <v>4</v>
      </c>
      <c r="I13" s="11"/>
      <c r="J13" s="11"/>
      <c r="K13" s="12"/>
      <c r="L13" s="11"/>
      <c r="M13" s="12"/>
      <c r="N13" s="12"/>
      <c r="O13" s="14"/>
      <c r="P13" s="14"/>
    </row>
    <row r="14" spans="1:16" ht="15.75">
      <c r="A14" s="46">
        <f>IF((AND(H14=H13,G14=G13)),A13,COUNT($G$5:G14))</f>
        <v>10</v>
      </c>
      <c r="B14" s="47" t="str">
        <f>VLOOKUP(F14,'Tablica rezultata'!D:E,2,FALSE)</f>
        <v>OŠ Rikard Katalinić Jeretov</v>
      </c>
      <c r="C14" s="47" t="str">
        <f>VLOOKUP(F14,'Tablica rezultata'!D:F,3,0)</f>
        <v>Opatija</v>
      </c>
      <c r="D14" s="47" t="str">
        <f>VLOOKUP(F14,'Tablica rezultata'!D:K,8,FALSE)</f>
        <v>https://vimeo.com/190215062</v>
      </c>
      <c r="E14" s="47" t="str">
        <f>VLOOKUP(F14,'Tablica rezultata'!D:L,9,0)</f>
        <v>Saša Bačić</v>
      </c>
      <c r="F14" s="44" t="s">
        <v>660</v>
      </c>
      <c r="G14" s="47">
        <f>VLOOKUP(F14,'Tablica rezultata'!D:I,6,0)</f>
        <v>50</v>
      </c>
      <c r="H14" s="49">
        <f>VLOOKUP(F14,'Tablica rezultata'!D:J,7,0)</f>
        <v>3.6</v>
      </c>
      <c r="I14" s="11"/>
      <c r="J14" s="11"/>
      <c r="K14" s="12"/>
      <c r="L14" s="11"/>
      <c r="M14" s="12"/>
      <c r="N14" s="12"/>
      <c r="O14" s="14"/>
      <c r="P14" s="14"/>
    </row>
    <row r="15" spans="1:16">
      <c r="A15" s="24"/>
      <c r="B15" s="24"/>
      <c r="C15" s="24"/>
      <c r="D15" s="24"/>
      <c r="E15" s="24"/>
      <c r="F15" s="24"/>
      <c r="G15" s="24"/>
      <c r="H15" s="24"/>
    </row>
    <row r="16" spans="1:16">
      <c r="A16" s="24"/>
      <c r="B16" s="24"/>
      <c r="C16" s="24"/>
      <c r="D16" s="24"/>
      <c r="E16" s="24"/>
      <c r="F16" s="24"/>
      <c r="G16" s="24"/>
      <c r="H16" s="24"/>
    </row>
    <row r="17" spans="1:16" ht="18.75">
      <c r="A17" s="24"/>
      <c r="B17" s="19" t="s">
        <v>36</v>
      </c>
      <c r="C17" s="24"/>
      <c r="D17" s="24"/>
      <c r="E17" s="24"/>
      <c r="F17" s="24"/>
      <c r="G17" s="24"/>
      <c r="H17" s="24"/>
    </row>
    <row r="18" spans="1:16" ht="18.75">
      <c r="A18" s="24"/>
      <c r="B18" s="25"/>
      <c r="C18" s="24"/>
      <c r="D18" s="24"/>
      <c r="E18" s="24"/>
      <c r="F18" s="24"/>
      <c r="G18" s="24"/>
      <c r="H18" s="24"/>
    </row>
    <row r="19" spans="1:16" ht="42" customHeight="1">
      <c r="A19" s="43" t="s">
        <v>2</v>
      </c>
      <c r="B19" s="22" t="s">
        <v>2641</v>
      </c>
      <c r="C19" s="22" t="s">
        <v>2644</v>
      </c>
      <c r="D19" s="22" t="s">
        <v>9</v>
      </c>
      <c r="E19" s="22" t="s">
        <v>4</v>
      </c>
      <c r="F19" s="22" t="s">
        <v>2642</v>
      </c>
      <c r="G19" s="22" t="s">
        <v>2956</v>
      </c>
      <c r="H19" s="22" t="s">
        <v>5</v>
      </c>
      <c r="I19" s="11"/>
      <c r="J19" s="11"/>
      <c r="K19" s="12"/>
      <c r="L19" s="11"/>
      <c r="M19" s="12"/>
      <c r="N19" s="12"/>
      <c r="O19" s="14"/>
      <c r="P19" s="14"/>
    </row>
    <row r="20" spans="1:16" ht="15.75">
      <c r="A20" s="46">
        <f>IF((AND(H20=H19,G20=G19)),A19,COUNT($G$20:G20))</f>
        <v>1</v>
      </c>
      <c r="B20" s="47" t="str">
        <f>VLOOKUP(F20,'Tablica rezultata'!D:E,2,FALSE)</f>
        <v>OŠ Zamet, Rijeka</v>
      </c>
      <c r="C20" s="47" t="str">
        <f>VLOOKUP(F20,'Tablica rezultata'!D:F,3,0)</f>
        <v>Rijeka</v>
      </c>
      <c r="D20" s="47" t="str">
        <f>VLOOKUP(F20,'Tablica rezultata'!D:K,8,FALSE)</f>
        <v>https://vimeo.com/groups/414712/videos/190430533</v>
      </c>
      <c r="E20" s="47" t="str">
        <f>VLOOKUP(F20,'Tablica rezultata'!D:L,9,0)</f>
        <v>Dino Arbula</v>
      </c>
      <c r="F20" s="44" t="s">
        <v>2341</v>
      </c>
      <c r="G20" s="47">
        <f>VLOOKUP(F20,'Tablica rezultata'!D:I,6,0)</f>
        <v>340</v>
      </c>
      <c r="H20" s="49">
        <f>VLOOKUP(F20,'Tablica rezultata'!D:J,7,0)</f>
        <v>5</v>
      </c>
    </row>
    <row r="21" spans="1:16" ht="15.75">
      <c r="A21" s="46">
        <f>IF((AND(H21=H20,G21=G20)),A20,COUNT($G$20:G21))</f>
        <v>2</v>
      </c>
      <c r="B21" s="47" t="str">
        <f>VLOOKUP(F21,'Tablica rezultata'!D:E,2,FALSE)</f>
        <v>OŠ Zamet, Rijeka</v>
      </c>
      <c r="C21" s="47" t="str">
        <f>VLOOKUP(F21,'Tablica rezultata'!D:F,3,0)</f>
        <v>Rijeka</v>
      </c>
      <c r="D21" s="47" t="str">
        <f>VLOOKUP(F21,'Tablica rezultata'!D:K,8,FALSE)</f>
        <v>https://vimeo.com/groups/414712/videos/190431085</v>
      </c>
      <c r="E21" s="47" t="str">
        <f>VLOOKUP(F21,'Tablica rezultata'!D:L,9,0)</f>
        <v>Dino Arbula</v>
      </c>
      <c r="F21" s="44" t="s">
        <v>2344</v>
      </c>
      <c r="G21" s="47">
        <f>VLOOKUP(F21,'Tablica rezultata'!D:I,6,0)</f>
        <v>340</v>
      </c>
      <c r="H21" s="49">
        <f>VLOOKUP(F21,'Tablica rezultata'!D:J,7,0)</f>
        <v>5.5</v>
      </c>
    </row>
    <row r="22" spans="1:16" ht="15.75">
      <c r="A22" s="46">
        <f>IF((AND(H22=H21,G22=G21)),A21,COUNT($G$20:G22))</f>
        <v>3</v>
      </c>
      <c r="B22" s="47" t="str">
        <f>VLOOKUP(F22,'Tablica rezultata'!D:E,2,FALSE)</f>
        <v>OŠ Ivana Zajca</v>
      </c>
      <c r="C22" s="47" t="str">
        <f>VLOOKUP(F22,'Tablica rezultata'!D:F,3,0)</f>
        <v>Rijeka</v>
      </c>
      <c r="D22" s="47" t="str">
        <f>VLOOKUP(F22,'Tablica rezultata'!D:K,8,FALSE)</f>
        <v>https://vimeo.com/190289186</v>
      </c>
      <c r="E22" s="47" t="str">
        <f>VLOOKUP(F22,'Tablica rezultata'!D:L,9,0)</f>
        <v>Patrik Fabijanić</v>
      </c>
      <c r="F22" s="44" t="s">
        <v>2731</v>
      </c>
      <c r="G22" s="47">
        <f>VLOOKUP(F22,'Tablica rezultata'!D:I,6,0)</f>
        <v>340</v>
      </c>
      <c r="H22" s="49">
        <f>VLOOKUP(F22,'Tablica rezultata'!D:J,7,0)</f>
        <v>16.100000000000001</v>
      </c>
    </row>
    <row r="23" spans="1:16" ht="15.75">
      <c r="A23" s="46">
        <f>IF((AND(H23=H22,G23=G22)),A22,COUNT($G$20:G23))</f>
        <v>4</v>
      </c>
      <c r="B23" s="47" t="str">
        <f>VLOOKUP(F23,'Tablica rezultata'!D:E,2,FALSE)</f>
        <v>OŠ Ivana Zajca</v>
      </c>
      <c r="C23" s="47" t="str">
        <f>VLOOKUP(F23,'Tablica rezultata'!D:F,3,0)</f>
        <v>Rijeka</v>
      </c>
      <c r="D23" s="47" t="str">
        <f>VLOOKUP(F23,'Tablica rezultata'!D:K,8,FALSE)</f>
        <v>https://vimeo.com/190289184</v>
      </c>
      <c r="E23" s="47" t="str">
        <f>VLOOKUP(F23,'Tablica rezultata'!D:L,9,0)</f>
        <v>Patrik Fabijanić</v>
      </c>
      <c r="F23" s="44" t="s">
        <v>2729</v>
      </c>
      <c r="G23" s="47">
        <f>VLOOKUP(F23,'Tablica rezultata'!D:I,6,0)</f>
        <v>340</v>
      </c>
      <c r="H23" s="49">
        <f>VLOOKUP(F23,'Tablica rezultata'!D:J,7,0)</f>
        <v>16.600000000000001</v>
      </c>
    </row>
    <row r="24" spans="1:16" ht="15.75">
      <c r="A24" s="46">
        <f>IF((AND(H24=H23,G24=G23)),A23,COUNT($G$20:G24))</f>
        <v>4</v>
      </c>
      <c r="B24" s="47" t="str">
        <f>VLOOKUP(F24,'Tablica rezultata'!D:E,2,FALSE)</f>
        <v>OŠ Ivana Zajca</v>
      </c>
      <c r="C24" s="47" t="str">
        <f>VLOOKUP(F24,'Tablica rezultata'!D:F,3,0)</f>
        <v>Rijeka</v>
      </c>
      <c r="D24" s="47" t="str">
        <f>VLOOKUP(F24,'Tablica rezultata'!D:K,8,FALSE)</f>
        <v>https://vimeo.com/190289015</v>
      </c>
      <c r="E24" s="47" t="str">
        <f>VLOOKUP(F24,'Tablica rezultata'!D:L,9,0)</f>
        <v>Patrik Fabijanić</v>
      </c>
      <c r="F24" s="44" t="s">
        <v>2733</v>
      </c>
      <c r="G24" s="47">
        <f>VLOOKUP(F24,'Tablica rezultata'!D:I,6,0)</f>
        <v>340</v>
      </c>
      <c r="H24" s="49">
        <f>VLOOKUP(F24,'Tablica rezultata'!D:J,7,0)</f>
        <v>16.600000000000001</v>
      </c>
    </row>
    <row r="25" spans="1:16" ht="15.75">
      <c r="A25" s="46">
        <f>IF((AND(H25=H24,G25=G24)),A24,COUNT($G$20:G25))</f>
        <v>6</v>
      </c>
      <c r="B25" s="47" t="str">
        <f>VLOOKUP(F25,'Tablica rezultata'!D:E,2,FALSE)</f>
        <v>OŠ Ivana Zajca</v>
      </c>
      <c r="C25" s="47" t="str">
        <f>VLOOKUP(F25,'Tablica rezultata'!D:F,3,0)</f>
        <v>Rijeka</v>
      </c>
      <c r="D25" s="47" t="str">
        <f>VLOOKUP(F25,'Tablica rezultata'!D:K,8,FALSE)</f>
        <v>https://vimeo.com/190289014</v>
      </c>
      <c r="E25" s="47" t="str">
        <f>VLOOKUP(F25,'Tablica rezultata'!D:L,9,0)</f>
        <v>Patrik Fabijanić</v>
      </c>
      <c r="F25" s="44" t="s">
        <v>2732</v>
      </c>
      <c r="G25" s="47">
        <f>VLOOKUP(F25,'Tablica rezultata'!D:I,6,0)</f>
        <v>340</v>
      </c>
      <c r="H25" s="49">
        <f>VLOOKUP(F25,'Tablica rezultata'!D:J,7,0)</f>
        <v>16.8</v>
      </c>
    </row>
    <row r="26" spans="1:16" ht="15.75">
      <c r="A26" s="46">
        <f>IF((AND(H26=H25,G26=G25)),A25,COUNT($G$20:G26))</f>
        <v>7</v>
      </c>
      <c r="B26" s="47" t="str">
        <f>VLOOKUP(F26,'Tablica rezultata'!D:E,2,FALSE)</f>
        <v>OŠ Zamet, Rijeka</v>
      </c>
      <c r="C26" s="47" t="str">
        <f>VLOOKUP(F26,'Tablica rezultata'!D:F,3,0)</f>
        <v>Rijeka</v>
      </c>
      <c r="D26" s="47" t="str">
        <f>VLOOKUP(F26,'Tablica rezultata'!D:K,8,FALSE)</f>
        <v>https://vimeo.com/groups/414712/videos/190431414</v>
      </c>
      <c r="E26" s="47" t="str">
        <f>VLOOKUP(F26,'Tablica rezultata'!D:L,9,0)</f>
        <v>Dino Arbula</v>
      </c>
      <c r="F26" s="44" t="s">
        <v>2347</v>
      </c>
      <c r="G26" s="47">
        <f>VLOOKUP(F26,'Tablica rezultata'!D:I,6,0)</f>
        <v>330</v>
      </c>
      <c r="H26" s="49">
        <f>VLOOKUP(F26,'Tablica rezultata'!D:J,7,0)</f>
        <v>5</v>
      </c>
    </row>
    <row r="27" spans="1:16" ht="15.75">
      <c r="A27" s="46">
        <f>IF((AND(H27=H26,G27=G26)),A26,COUNT($G$20:G27))</f>
        <v>8</v>
      </c>
      <c r="B27" s="47" t="str">
        <f>VLOOKUP(F27,'Tablica rezultata'!D:E,2,FALSE)</f>
        <v>OŠ Zamet, Rijeka</v>
      </c>
      <c r="C27" s="47" t="str">
        <f>VLOOKUP(F27,'Tablica rezultata'!D:F,3,0)</f>
        <v>Rijeka</v>
      </c>
      <c r="D27" s="47" t="str">
        <f>VLOOKUP(F27,'Tablica rezultata'!D:K,8,FALSE)</f>
        <v>https://vimeo.com/groups/414712/videos/190431745</v>
      </c>
      <c r="E27" s="47" t="str">
        <f>VLOOKUP(F27,'Tablica rezultata'!D:L,9,0)</f>
        <v>Dino Arbula</v>
      </c>
      <c r="F27" s="44" t="s">
        <v>2349</v>
      </c>
      <c r="G27" s="47">
        <f>VLOOKUP(F27,'Tablica rezultata'!D:I,6,0)</f>
        <v>330</v>
      </c>
      <c r="H27" s="49">
        <f>VLOOKUP(F27,'Tablica rezultata'!D:J,7,0)</f>
        <v>6</v>
      </c>
    </row>
    <row r="28" spans="1:16" ht="15.75">
      <c r="A28" s="46">
        <f>IF((AND(H28=H27,G28=G27)),A27,COUNT($G$20:G28))</f>
        <v>9</v>
      </c>
      <c r="B28" s="47" t="str">
        <f>VLOOKUP(F28,'Tablica rezultata'!D:E,2,FALSE)</f>
        <v>OŠ Ivana Zajca</v>
      </c>
      <c r="C28" s="47" t="str">
        <f>VLOOKUP(F28,'Tablica rezultata'!D:F,3,0)</f>
        <v>Rijeka</v>
      </c>
      <c r="D28" s="47" t="str">
        <f>VLOOKUP(F28,'Tablica rezultata'!D:K,8,FALSE)</f>
        <v>https://vimeo.com/190289010</v>
      </c>
      <c r="E28" s="47" t="str">
        <f>VLOOKUP(F28,'Tablica rezultata'!D:L,9,0)</f>
        <v>Patrik Fabijanić</v>
      </c>
      <c r="F28" s="44" t="s">
        <v>2728</v>
      </c>
      <c r="G28" s="47">
        <f>VLOOKUP(F28,'Tablica rezultata'!D:I,6,0)</f>
        <v>330</v>
      </c>
      <c r="H28" s="49">
        <f>VLOOKUP(F28,'Tablica rezultata'!D:J,7,0)</f>
        <v>16.100000000000001</v>
      </c>
    </row>
    <row r="29" spans="1:16" ht="15.75">
      <c r="A29" s="46">
        <f>IF((AND(H29=H28,G29=G28)),A28,COUNT($G$20:G29))</f>
        <v>10</v>
      </c>
      <c r="B29" s="47" t="str">
        <f>VLOOKUP(F29,'Tablica rezultata'!D:E,2,FALSE)</f>
        <v>OŠ Rikard Katalinić Jeretov</v>
      </c>
      <c r="C29" s="47" t="str">
        <f>VLOOKUP(F29,'Tablica rezultata'!D:F,3,0)</f>
        <v>Opatija</v>
      </c>
      <c r="D29" s="47" t="str">
        <f>VLOOKUP(F29,'Tablica rezultata'!D:K,8,FALSE)</f>
        <v>https://vimeo.com/190226662</v>
      </c>
      <c r="E29" s="47" t="str">
        <f>VLOOKUP(F29,'Tablica rezultata'!D:L,9,0)</f>
        <v>Saša Bačić</v>
      </c>
      <c r="F29" s="44" t="s">
        <v>683</v>
      </c>
      <c r="G29" s="47">
        <f>VLOOKUP(F29,'Tablica rezultata'!D:I,6,0)</f>
        <v>280</v>
      </c>
      <c r="H29" s="49">
        <f>VLOOKUP(F29,'Tablica rezultata'!D:J,7,0)</f>
        <v>12.9</v>
      </c>
    </row>
    <row r="30" spans="1:16" ht="15.75">
      <c r="A30" s="46">
        <f>IF((AND(H30=H29,G30=G29)),A29,COUNT($G$20:G30))</f>
        <v>11</v>
      </c>
      <c r="B30" s="47" t="str">
        <f>VLOOKUP(F30,'Tablica rezultata'!D:E,2,FALSE)</f>
        <v>OŠ Rikard Katalinić Jeretov</v>
      </c>
      <c r="C30" s="47" t="str">
        <f>VLOOKUP(F30,'Tablica rezultata'!D:F,3,0)</f>
        <v>Opatija</v>
      </c>
      <c r="D30" s="47" t="str">
        <f>VLOOKUP(F30,'Tablica rezultata'!D:K,8,FALSE)</f>
        <v>https://vimeo.com/190226599</v>
      </c>
      <c r="E30" s="47" t="str">
        <f>VLOOKUP(F30,'Tablica rezultata'!D:L,9,0)</f>
        <v>Saša Bačić</v>
      </c>
      <c r="F30" s="44" t="s">
        <v>673</v>
      </c>
      <c r="G30" s="48">
        <f>VLOOKUP(F30,'Tablica rezultata'!D:I,6,0)</f>
        <v>250</v>
      </c>
      <c r="H30" s="49">
        <f>VLOOKUP(F30,'Tablica rezultata'!D:J,7,0)</f>
        <v>11.3</v>
      </c>
    </row>
    <row r="31" spans="1:16" ht="15.75">
      <c r="A31" s="46">
        <f>IF((AND(H31=H30,G31=G30)),A30,COUNT($G$20:G31))</f>
        <v>12</v>
      </c>
      <c r="B31" s="47" t="str">
        <f>VLOOKUP(F31,'Tablica rezultata'!D:E,2,FALSE)</f>
        <v>OŠ Rikard Katalinić Jeretov</v>
      </c>
      <c r="C31" s="47" t="str">
        <f>VLOOKUP(F31,'Tablica rezultata'!D:F,3,0)</f>
        <v>Opatija</v>
      </c>
      <c r="D31" s="47" t="str">
        <f>VLOOKUP(F31,'Tablica rezultata'!D:K,8,FALSE)</f>
        <v>https://vimeo.com/190226617</v>
      </c>
      <c r="E31" s="47" t="str">
        <f>VLOOKUP(F31,'Tablica rezultata'!D:L,9,0)</f>
        <v>Saša Bačić</v>
      </c>
      <c r="F31" s="44" t="s">
        <v>675</v>
      </c>
      <c r="G31" s="47">
        <f>VLOOKUP(F31,'Tablica rezultata'!D:I,6,0)</f>
        <v>240</v>
      </c>
      <c r="H31" s="49">
        <f>VLOOKUP(F31,'Tablica rezultata'!D:J,7,0)</f>
        <v>11.4</v>
      </c>
    </row>
    <row r="32" spans="1:16" ht="15.75">
      <c r="A32" s="46">
        <f>IF((AND(H32=H31,G32=G31)),A31,COUNT($G$20:G32))</f>
        <v>13</v>
      </c>
      <c r="B32" s="47" t="str">
        <f>VLOOKUP(F32,'Tablica rezultata'!D:E,2,FALSE)</f>
        <v>OŠ Rikard Katalinić Jeretov</v>
      </c>
      <c r="C32" s="47" t="str">
        <f>VLOOKUP(F32,'Tablica rezultata'!D:F,3,0)</f>
        <v>Opatija</v>
      </c>
      <c r="D32" s="47" t="str">
        <f>VLOOKUP(F32,'Tablica rezultata'!D:K,8,FALSE)</f>
        <v>https://vimeo.com/190226582</v>
      </c>
      <c r="E32" s="47" t="str">
        <f>VLOOKUP(F32,'Tablica rezultata'!D:L,9,0)</f>
        <v>Saša Bačić</v>
      </c>
      <c r="F32" s="44" t="s">
        <v>671</v>
      </c>
      <c r="G32" s="48">
        <f>VLOOKUP(F32,'Tablica rezultata'!D:I,6,0)</f>
        <v>190</v>
      </c>
      <c r="H32" s="49">
        <f>VLOOKUP(F32,'Tablica rezultata'!D:J,7,0)</f>
        <v>11.8</v>
      </c>
    </row>
    <row r="33" spans="1:8" ht="15.75">
      <c r="A33" s="46">
        <f>IF((AND(H33=H32,G33=G32)),A32,COUNT($G$20:G33))</f>
        <v>14</v>
      </c>
      <c r="B33" s="47" t="str">
        <f>VLOOKUP(F33,'Tablica rezultata'!D:E,2,FALSE)</f>
        <v>OŠ Rikard Katalinić Jeretov</v>
      </c>
      <c r="C33" s="47" t="str">
        <f>VLOOKUP(F33,'Tablica rezultata'!D:F,3,0)</f>
        <v>Opatija</v>
      </c>
      <c r="D33" s="47" t="str">
        <f>VLOOKUP(F33,'Tablica rezultata'!D:K,8,FALSE)</f>
        <v>https://vimeo.com/190226626</v>
      </c>
      <c r="E33" s="47" t="str">
        <f>VLOOKUP(F33,'Tablica rezultata'!D:L,9,0)</f>
        <v>Dragica Rade</v>
      </c>
      <c r="F33" s="44" t="s">
        <v>677</v>
      </c>
      <c r="G33" s="47">
        <f>VLOOKUP(F33,'Tablica rezultata'!D:I,6,0)</f>
        <v>120</v>
      </c>
      <c r="H33" s="49">
        <f>VLOOKUP(F33,'Tablica rezultata'!D:J,7,0)</f>
        <v>11.2</v>
      </c>
    </row>
    <row r="34" spans="1:8" ht="15.75">
      <c r="A34" s="46">
        <f>IF((AND(H34=H33,G34=G33)),A33,COUNT($G$20:G34))</f>
        <v>15</v>
      </c>
      <c r="B34" s="47" t="str">
        <f>VLOOKUP(F34,'Tablica rezultata'!D:E,2,FALSE)</f>
        <v>OŠ Rikard Katalinić Jeretov</v>
      </c>
      <c r="C34" s="47" t="str">
        <f>VLOOKUP(F34,'Tablica rezultata'!D:F,3,0)</f>
        <v>Opatija</v>
      </c>
      <c r="D34" s="47" t="str">
        <f>VLOOKUP(F34,'Tablica rezultata'!D:K,8,FALSE)</f>
        <v>https://vimeo.com/190226640</v>
      </c>
      <c r="E34" s="47" t="str">
        <f>VLOOKUP(F34,'Tablica rezultata'!D:L,9,0)</f>
        <v>Dragica Rade</v>
      </c>
      <c r="F34" s="44" t="s">
        <v>679</v>
      </c>
      <c r="G34" s="47">
        <f>VLOOKUP(F34,'Tablica rezultata'!D:I,6,0)</f>
        <v>110</v>
      </c>
      <c r="H34" s="49">
        <f>VLOOKUP(F34,'Tablica rezultata'!D:J,7,0)</f>
        <v>11.3</v>
      </c>
    </row>
    <row r="35" spans="1:8" ht="15.75">
      <c r="A35" s="46">
        <f>IF((AND(H35=H34,G35=G34)),A34,COUNT($G$20:G35))</f>
        <v>16</v>
      </c>
      <c r="B35" s="47" t="str">
        <f>VLOOKUP(F35,'Tablica rezultata'!D:E,2,FALSE)</f>
        <v>OŠ Rikard Katalinić Jeretov</v>
      </c>
      <c r="C35" s="47" t="str">
        <f>VLOOKUP(F35,'Tablica rezultata'!D:F,3,0)</f>
        <v>Opatija</v>
      </c>
      <c r="D35" s="47" t="str">
        <f>VLOOKUP(F35,'Tablica rezultata'!D:K,8,FALSE)</f>
        <v>https://vimeo.com/190226655</v>
      </c>
      <c r="E35" s="47" t="str">
        <f>VLOOKUP(F35,'Tablica rezultata'!D:L,9,0)</f>
        <v>Dragica Rade</v>
      </c>
      <c r="F35" s="44" t="s">
        <v>681</v>
      </c>
      <c r="G35" s="47">
        <f>VLOOKUP(F35,'Tablica rezultata'!D:I,6,0)</f>
        <v>90</v>
      </c>
      <c r="H35" s="49">
        <f>VLOOKUP(F35,'Tablica rezultata'!D:J,7,0)</f>
        <v>11.3</v>
      </c>
    </row>
    <row r="36" spans="1:8" ht="15.75">
      <c r="A36" s="46">
        <f>IF((AND(H36=H35,G36=G35)),A35,COUNT($G$20:G36))</f>
        <v>17</v>
      </c>
      <c r="B36" s="47" t="str">
        <f>VLOOKUP(F36,'Tablica rezultata'!D:E,2,FALSE)</f>
        <v>OŠ Ivana Zajca</v>
      </c>
      <c r="C36" s="47" t="str">
        <f>VLOOKUP(F36,'Tablica rezultata'!D:F,3,0)</f>
        <v>Rijeka</v>
      </c>
      <c r="D36" s="47" t="str">
        <f>VLOOKUP(F36,'Tablica rezultata'!D:K,8,FALSE)</f>
        <v>https://vimeo.com/190289012</v>
      </c>
      <c r="E36" s="47" t="str">
        <f>VLOOKUP(F36,'Tablica rezultata'!D:L,9,0)</f>
        <v>Patrik Fabijanić</v>
      </c>
      <c r="F36" s="44" t="s">
        <v>2730</v>
      </c>
      <c r="G36" s="47">
        <f>VLOOKUP(F36,'Tablica rezultata'!D:I,6,0)</f>
        <v>70</v>
      </c>
      <c r="H36" s="49">
        <f>VLOOKUP(F36,'Tablica rezultata'!D:J,7,0)</f>
        <v>3.7</v>
      </c>
    </row>
  </sheetData>
  <sortState ref="A20:H36">
    <sortCondition descending="1" ref="G20:G36"/>
    <sortCondition ref="H20:H36"/>
  </sortState>
  <mergeCells count="1">
    <mergeCell ref="B1:F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38"/>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18.85546875" style="10" bestFit="1" customWidth="1"/>
    <col min="7" max="7" width="9.7109375" style="10" bestFit="1" customWidth="1"/>
    <col min="8" max="8" width="31" style="10" bestFit="1" customWidth="1"/>
  </cols>
  <sheetData>
    <row r="1" spans="1:16" ht="23.25">
      <c r="B1" s="54" t="s">
        <v>2886</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Ivana Gorana Kovačića Vrbovsko</v>
      </c>
      <c r="C5" s="47" t="str">
        <f>VLOOKUP(F5,'Tablica rezultata'!D:F,3,0)</f>
        <v>Vrbovsko</v>
      </c>
      <c r="D5" s="47" t="str">
        <f>VLOOKUP(F5,'Tablica rezultata'!D:K,8,FALSE)</f>
        <v xml:space="preserve">https://vimeo.com/190233647 </v>
      </c>
      <c r="E5" s="47" t="str">
        <f>VLOOKUP(F5,'Tablica rezultata'!D:L,9,0)</f>
        <v>Barbara Turk Čop</v>
      </c>
      <c r="F5" s="44" t="s">
        <v>1967</v>
      </c>
      <c r="G5" s="47">
        <f>VLOOKUP(F5,'Tablica rezultata'!D:I,6,0)</f>
        <v>190</v>
      </c>
      <c r="H5" s="49">
        <f>VLOOKUP(F5,'Tablica rezultata'!D:J,7,0)</f>
        <v>5.2</v>
      </c>
      <c r="I5" s="11"/>
      <c r="J5" s="11"/>
      <c r="K5" s="12"/>
      <c r="L5" s="11"/>
      <c r="M5" s="12"/>
      <c r="N5" s="12"/>
      <c r="O5" s="14"/>
      <c r="P5" s="14"/>
    </row>
    <row r="6" spans="1:16" ht="15.75">
      <c r="A6" s="46">
        <f>IF((AND(H6=H5,G6=G5)),A5,COUNT($G$5:G6))</f>
        <v>2</v>
      </c>
      <c r="B6" s="47" t="str">
        <f>VLOOKUP(F6,'Tablica rezultata'!D:E,2,FALSE)</f>
        <v>Udruga OKOLO na OKOLO</v>
      </c>
      <c r="C6" s="47" t="str">
        <f>VLOOKUP(F6,'Tablica rezultata'!D:F,3,0)</f>
        <v>Rijeka</v>
      </c>
      <c r="D6" s="47" t="str">
        <f>VLOOKUP(F6,'Tablica rezultata'!D:K,8,FALSE)</f>
        <v xml:space="preserve">https://vimeo.com/190393854 </v>
      </c>
      <c r="E6" s="47" t="str">
        <f>VLOOKUP(F6,'Tablica rezultata'!D:L,9,0)</f>
        <v>Dejan Travica</v>
      </c>
      <c r="F6" s="44" t="s">
        <v>2503</v>
      </c>
      <c r="G6" s="47">
        <f>VLOOKUP(F6,'Tablica rezultata'!D:I,6,0)</f>
        <v>190</v>
      </c>
      <c r="H6" s="49">
        <f>VLOOKUP(F6,'Tablica rezultata'!D:J,7,0)</f>
        <v>9.3000000000000007</v>
      </c>
      <c r="I6" s="11"/>
      <c r="J6" s="11"/>
      <c r="K6" s="12"/>
      <c r="L6" s="11"/>
      <c r="M6" s="12"/>
      <c r="N6" s="12"/>
      <c r="O6" s="14"/>
      <c r="P6" s="14"/>
    </row>
    <row r="7" spans="1:16" ht="15.75">
      <c r="A7" s="46">
        <f>IF((AND(H7=H6,G7=G6)),A6,COUNT($G$5:G7))</f>
        <v>2</v>
      </c>
      <c r="B7" s="47" t="str">
        <f>VLOOKUP(F7,'Tablica rezultata'!D:E,2,FALSE)</f>
        <v>Udruga OKOLO na OKOLO</v>
      </c>
      <c r="C7" s="47" t="str">
        <f>VLOOKUP(F7,'Tablica rezultata'!D:F,3,0)</f>
        <v>Rijeka</v>
      </c>
      <c r="D7" s="47" t="str">
        <f>VLOOKUP(F7,'Tablica rezultata'!D:K,8,FALSE)</f>
        <v xml:space="preserve">https://vimeo.com/190395001 </v>
      </c>
      <c r="E7" s="47" t="str">
        <f>VLOOKUP(F7,'Tablica rezultata'!D:L,9,0)</f>
        <v>Dejan Travica</v>
      </c>
      <c r="F7" s="44" t="s">
        <v>2506</v>
      </c>
      <c r="G7" s="47">
        <f>VLOOKUP(F7,'Tablica rezultata'!D:I,6,0)</f>
        <v>190</v>
      </c>
      <c r="H7" s="49">
        <f>VLOOKUP(F7,'Tablica rezultata'!D:J,7,0)</f>
        <v>9.3000000000000007</v>
      </c>
      <c r="I7" s="11"/>
      <c r="J7" s="11"/>
      <c r="K7" s="12"/>
      <c r="L7" s="11"/>
      <c r="M7" s="12"/>
      <c r="N7" s="12"/>
      <c r="O7" s="14"/>
      <c r="P7" s="14"/>
    </row>
    <row r="8" spans="1:16" ht="15.75">
      <c r="A8" s="46">
        <f>IF((AND(H8=H7,G8=G7)),A7,COUNT($G$5:G8))</f>
        <v>2</v>
      </c>
      <c r="B8" s="47" t="str">
        <f>VLOOKUP(F8,'Tablica rezultata'!D:E,2,FALSE)</f>
        <v>Udruga OKOLO na OKOLO</v>
      </c>
      <c r="C8" s="47" t="str">
        <f>VLOOKUP(F8,'Tablica rezultata'!D:F,3,0)</f>
        <v>Rijeka</v>
      </c>
      <c r="D8" s="47" t="str">
        <f>VLOOKUP(F8,'Tablica rezultata'!D:K,8,FALSE)</f>
        <v xml:space="preserve">https://vimeo.com/190395120 </v>
      </c>
      <c r="E8" s="47" t="str">
        <f>VLOOKUP(F8,'Tablica rezultata'!D:L,9,0)</f>
        <v>Dejan Travica</v>
      </c>
      <c r="F8" s="44" t="s">
        <v>2508</v>
      </c>
      <c r="G8" s="47">
        <f>VLOOKUP(F8,'Tablica rezultata'!D:I,6,0)</f>
        <v>190</v>
      </c>
      <c r="H8" s="49">
        <f>VLOOKUP(F8,'Tablica rezultata'!D:J,7,0)</f>
        <v>9.3000000000000007</v>
      </c>
      <c r="I8" s="11"/>
      <c r="J8" s="11"/>
      <c r="K8" s="12"/>
      <c r="L8" s="11"/>
      <c r="M8" s="12"/>
      <c r="N8" s="12"/>
      <c r="O8" s="14"/>
      <c r="P8" s="14"/>
    </row>
    <row r="9" spans="1:16" ht="15.75">
      <c r="A9" s="46">
        <f>IF((AND(H9=H8,G9=G8)),A8,COUNT($G$5:G9))</f>
        <v>5</v>
      </c>
      <c r="B9" s="47" t="str">
        <f>VLOOKUP(F9,'Tablica rezultata'!D:E,2,FALSE)</f>
        <v>Udruga OKOLO na OKOLO</v>
      </c>
      <c r="C9" s="47" t="str">
        <f>VLOOKUP(F9,'Tablica rezultata'!D:F,3,0)</f>
        <v>Rijeka</v>
      </c>
      <c r="D9" s="47" t="str">
        <f>VLOOKUP(F9,'Tablica rezultata'!D:K,8,FALSE)</f>
        <v xml:space="preserve">https://vimeo.com/190393854 </v>
      </c>
      <c r="E9" s="47" t="str">
        <f>VLOOKUP(F9,'Tablica rezultata'!D:L,9,0)</f>
        <v>Dejan Travica</v>
      </c>
      <c r="F9" s="44" t="s">
        <v>2500</v>
      </c>
      <c r="G9" s="47">
        <f>VLOOKUP(F9,'Tablica rezultata'!D:I,6,0)</f>
        <v>190</v>
      </c>
      <c r="H9" s="49">
        <f>VLOOKUP(F9,'Tablica rezultata'!D:J,7,0)</f>
        <v>9.5</v>
      </c>
      <c r="I9" s="11"/>
      <c r="J9" s="11"/>
      <c r="K9" s="12"/>
      <c r="L9" s="11"/>
      <c r="M9" s="12"/>
      <c r="N9" s="12"/>
      <c r="O9" s="14"/>
      <c r="P9" s="14"/>
    </row>
    <row r="10" spans="1:16" ht="15.75">
      <c r="A10" s="46">
        <f>IF((AND(H10=H9,G10=G9)),A9,COUNT($G$5:G10))</f>
        <v>6</v>
      </c>
      <c r="B10" s="47" t="str">
        <f>VLOOKUP(F10,'Tablica rezultata'!D:E,2,FALSE)</f>
        <v>Udruga OKOLO na OKOLO</v>
      </c>
      <c r="C10" s="47" t="str">
        <f>VLOOKUP(F10,'Tablica rezultata'!D:F,3,0)</f>
        <v>Rijeka</v>
      </c>
      <c r="D10" s="47" t="str">
        <f>VLOOKUP(F10,'Tablica rezultata'!D:K,8,FALSE)</f>
        <v>https://vimeo.com/190394778</v>
      </c>
      <c r="E10" s="47" t="str">
        <f>VLOOKUP(F10,'Tablica rezultata'!D:L,9,0)</f>
        <v>Dejan Travica</v>
      </c>
      <c r="F10" s="44" t="s">
        <v>2504</v>
      </c>
      <c r="G10" s="47">
        <f>VLOOKUP(F10,'Tablica rezultata'!D:I,6,0)</f>
        <v>190</v>
      </c>
      <c r="H10" s="49">
        <f>VLOOKUP(F10,'Tablica rezultata'!D:J,7,0)</f>
        <v>9.8000000000000007</v>
      </c>
      <c r="I10" s="11"/>
      <c r="J10" s="11"/>
      <c r="K10" s="12"/>
      <c r="L10" s="11"/>
      <c r="M10" s="12"/>
      <c r="N10" s="12"/>
      <c r="O10" s="14"/>
      <c r="P10" s="14"/>
    </row>
    <row r="11" spans="1:16" ht="15.75">
      <c r="A11" s="46">
        <f>IF((AND(H11=H10,G11=G10)),A10,COUNT($G$5:G11))</f>
        <v>7</v>
      </c>
      <c r="B11" s="47" t="str">
        <f>VLOOKUP(F11,'Tablica rezultata'!D:E,2,FALSE)</f>
        <v>OŠ Ivana Gorana Kovačića Vrbovsko</v>
      </c>
      <c r="C11" s="47" t="str">
        <f>VLOOKUP(F11,'Tablica rezultata'!D:F,3,0)</f>
        <v>Vrbovsko</v>
      </c>
      <c r="D11" s="47" t="str">
        <f>VLOOKUP(F11,'Tablica rezultata'!D:K,8,FALSE)</f>
        <v>https://vimeo.com/190233618</v>
      </c>
      <c r="E11" s="47" t="str">
        <f>VLOOKUP(F11,'Tablica rezultata'!D:L,9,0)</f>
        <v>Barbara Turk Čop</v>
      </c>
      <c r="F11" s="44" t="s">
        <v>1963</v>
      </c>
      <c r="G11" s="47">
        <f>VLOOKUP(F11,'Tablica rezultata'!D:I,6,0)</f>
        <v>180</v>
      </c>
      <c r="H11" s="49">
        <f>VLOOKUP(F11,'Tablica rezultata'!D:J,7,0)</f>
        <v>6.8</v>
      </c>
      <c r="I11" s="11"/>
      <c r="J11" s="11"/>
      <c r="K11" s="12"/>
      <c r="L11" s="11"/>
      <c r="M11" s="12"/>
      <c r="N11" s="12"/>
      <c r="O11" s="14"/>
      <c r="P11" s="14"/>
    </row>
    <row r="12" spans="1:16" ht="15.75">
      <c r="A12" s="46">
        <f>IF((AND(H12=H11,G12=G11)),A11,COUNT($G$5:G12))</f>
        <v>8</v>
      </c>
      <c r="B12" s="47" t="str">
        <f>VLOOKUP(F12,'Tablica rezultata'!D:E,2,FALSE)</f>
        <v>OŠ Ivana Gorana Kovačića Vrbovsko</v>
      </c>
      <c r="C12" s="47" t="str">
        <f>VLOOKUP(F12,'Tablica rezultata'!D:F,3,0)</f>
        <v>Vrbovsko</v>
      </c>
      <c r="D12" s="47" t="str">
        <f>VLOOKUP(F12,'Tablica rezultata'!D:K,8,FALSE)</f>
        <v>https://vimeo.com/190230631</v>
      </c>
      <c r="E12" s="47" t="str">
        <f>VLOOKUP(F12,'Tablica rezultata'!D:L,9,0)</f>
        <v>Barbara Turk Čop</v>
      </c>
      <c r="F12" s="44" t="s">
        <v>1960</v>
      </c>
      <c r="G12" s="47">
        <f>VLOOKUP(F12,'Tablica rezultata'!D:I,6,0)</f>
        <v>180</v>
      </c>
      <c r="H12" s="49">
        <f>VLOOKUP(F12,'Tablica rezultata'!D:J,7,0)</f>
        <v>7.3</v>
      </c>
      <c r="I12" s="11"/>
      <c r="J12" s="11"/>
      <c r="K12" s="12"/>
      <c r="L12" s="11"/>
      <c r="M12" s="12"/>
      <c r="N12" s="12"/>
      <c r="O12" s="14"/>
      <c r="P12" s="14"/>
    </row>
    <row r="13" spans="1:16" ht="15.75">
      <c r="A13" s="46">
        <f>IF((AND(H13=H12,G13=G12)),A12,COUNT($G$5:G13))</f>
        <v>9</v>
      </c>
      <c r="B13" s="47" t="str">
        <f>VLOOKUP(F13,'Tablica rezultata'!D:E,2,FALSE)</f>
        <v>OŠ Ivana Gorana Kovačića Vrbovsko</v>
      </c>
      <c r="C13" s="47" t="str">
        <f>VLOOKUP(F13,'Tablica rezultata'!D:F,3,0)</f>
        <v>Vrbovsko</v>
      </c>
      <c r="D13" s="47" t="str">
        <f>VLOOKUP(F13,'Tablica rezultata'!D:K,8,FALSE)</f>
        <v xml:space="preserve">https://vimeo.com/190233658 </v>
      </c>
      <c r="E13" s="47" t="str">
        <f>VLOOKUP(F13,'Tablica rezultata'!D:L,9,0)</f>
        <v>Barbara Turk Čop</v>
      </c>
      <c r="F13" s="44" t="s">
        <v>1969</v>
      </c>
      <c r="G13" s="47">
        <f>VLOOKUP(F13,'Tablica rezultata'!D:I,6,0)</f>
        <v>170</v>
      </c>
      <c r="H13" s="49">
        <f>VLOOKUP(F13,'Tablica rezultata'!D:J,7,0)</f>
        <v>5.4</v>
      </c>
      <c r="I13" s="11"/>
      <c r="J13" s="11"/>
      <c r="K13" s="12"/>
      <c r="L13" s="11"/>
      <c r="M13" s="12"/>
      <c r="N13" s="12"/>
      <c r="O13" s="14"/>
      <c r="P13" s="14"/>
    </row>
    <row r="14" spans="1:16" ht="15.75">
      <c r="A14" s="46">
        <f>IF((AND(H14=H13,G14=G13)),A13,COUNT($G$5:G14))</f>
        <v>10</v>
      </c>
      <c r="B14" s="47" t="str">
        <f>VLOOKUP(F14,'Tablica rezultata'!D:E,2,FALSE)</f>
        <v>OŠ Ivana Gorana Kovačića Vrbovsko</v>
      </c>
      <c r="C14" s="47" t="str">
        <f>VLOOKUP(F14,'Tablica rezultata'!D:F,3,0)</f>
        <v>Vrbovsko</v>
      </c>
      <c r="D14" s="47" t="str">
        <f>VLOOKUP(F14,'Tablica rezultata'!D:K,8,FALSE)</f>
        <v xml:space="preserve">https://vimeo.com/190233644 </v>
      </c>
      <c r="E14" s="47" t="str">
        <f>VLOOKUP(F14,'Tablica rezultata'!D:L,9,0)</f>
        <v>Barbara Turk Čop</v>
      </c>
      <c r="F14" s="44" t="s">
        <v>1965</v>
      </c>
      <c r="G14" s="47">
        <f>VLOOKUP(F14,'Tablica rezultata'!D:I,6,0)</f>
        <v>170</v>
      </c>
      <c r="H14" s="49">
        <f>VLOOKUP(F14,'Tablica rezultata'!D:J,7,0)</f>
        <v>6.6</v>
      </c>
      <c r="I14" s="11"/>
      <c r="J14" s="11"/>
      <c r="K14" s="12"/>
      <c r="L14" s="11"/>
      <c r="M14" s="12"/>
      <c r="N14" s="12"/>
      <c r="O14" s="14"/>
      <c r="P14" s="14"/>
    </row>
    <row r="15" spans="1:16" ht="15.75">
      <c r="A15" s="46">
        <f>IF((AND(H15=H14,G15=G14)),A14,COUNT($G$5:G15))</f>
        <v>11</v>
      </c>
      <c r="B15" s="47" t="str">
        <f>VLOOKUP(F15,'Tablica rezultata'!D:E,2,FALSE)</f>
        <v>OŠ Ivana Gorana Kovačića Vrbovsko</v>
      </c>
      <c r="C15" s="47" t="str">
        <f>VLOOKUP(F15,'Tablica rezultata'!D:F,3,0)</f>
        <v>Vrbovsko</v>
      </c>
      <c r="D15" s="47" t="str">
        <f>VLOOKUP(F15,'Tablica rezultata'!D:K,8,FALSE)</f>
        <v xml:space="preserve">https://vimeo.com/190233664 </v>
      </c>
      <c r="E15" s="47" t="str">
        <f>VLOOKUP(F15,'Tablica rezultata'!D:L,9,0)</f>
        <v>Barbara Turk Čop</v>
      </c>
      <c r="F15" s="44" t="s">
        <v>1971</v>
      </c>
      <c r="G15" s="47">
        <f>VLOOKUP(F15,'Tablica rezultata'!D:I,6,0)</f>
        <v>150</v>
      </c>
      <c r="H15" s="49">
        <f>VLOOKUP(F15,'Tablica rezultata'!D:J,7,0)</f>
        <v>6.1</v>
      </c>
      <c r="I15" s="11"/>
      <c r="J15" s="11"/>
      <c r="K15" s="12"/>
      <c r="L15" s="11"/>
      <c r="M15" s="12"/>
      <c r="N15" s="12"/>
      <c r="O15" s="14"/>
      <c r="P15" s="14"/>
    </row>
    <row r="16" spans="1:16" ht="15.75">
      <c r="A16" s="46">
        <f>IF((AND(H16=H15,G16=G15)),A15,COUNT($G$5:G16))</f>
        <v>12</v>
      </c>
      <c r="B16" s="47" t="str">
        <f>VLOOKUP(F16,'Tablica rezultata'!D:E,2,FALSE)</f>
        <v>OŠ Ivana Gorana Kovačića Vrbovsko</v>
      </c>
      <c r="C16" s="47" t="str">
        <f>VLOOKUP(F16,'Tablica rezultata'!D:F,3,0)</f>
        <v>Vrbovsko</v>
      </c>
      <c r="D16" s="47" t="str">
        <f>VLOOKUP(F16,'Tablica rezultata'!D:K,8,FALSE)</f>
        <v xml:space="preserve">https://vimeo.com/190233668 </v>
      </c>
      <c r="E16" s="47" t="str">
        <f>VLOOKUP(F16,'Tablica rezultata'!D:L,9,0)</f>
        <v>Barbara Turk Čop</v>
      </c>
      <c r="F16" s="44" t="s">
        <v>1973</v>
      </c>
      <c r="G16" s="47">
        <f>VLOOKUP(F16,'Tablica rezultata'!D:I,6,0)</f>
        <v>150</v>
      </c>
      <c r="H16" s="49">
        <f>VLOOKUP(F16,'Tablica rezultata'!D:J,7,0)</f>
        <v>6.3</v>
      </c>
      <c r="I16" s="11"/>
      <c r="J16" s="11"/>
      <c r="K16" s="12"/>
      <c r="L16" s="11"/>
      <c r="M16" s="12"/>
      <c r="N16" s="12"/>
      <c r="O16" s="14"/>
      <c r="P16" s="14"/>
    </row>
    <row r="17" spans="1:16" ht="15.75">
      <c r="A17" s="46">
        <f>IF((AND(H17=H16,G17=G16)),A16,COUNT($G$5:G17))</f>
        <v>13</v>
      </c>
      <c r="B17" s="47" t="str">
        <f>VLOOKUP(F17,'Tablica rezultata'!D:E,2,FALSE)</f>
        <v>OŠ Ivana Gorana Kovačića Vrbovsko</v>
      </c>
      <c r="C17" s="47" t="str">
        <f>VLOOKUP(F17,'Tablica rezultata'!D:F,3,0)</f>
        <v>Vrbovsko</v>
      </c>
      <c r="D17" s="47" t="str">
        <f>VLOOKUP(F17,'Tablica rezultata'!D:K,8,FALSE)</f>
        <v xml:space="preserve">https://vimeo.com/190233677 </v>
      </c>
      <c r="E17" s="47" t="str">
        <f>VLOOKUP(F17,'Tablica rezultata'!D:L,9,0)</f>
        <v>Barbara Turk Čop</v>
      </c>
      <c r="F17" s="44" t="s">
        <v>1975</v>
      </c>
      <c r="G17" s="47">
        <f>VLOOKUP(F17,'Tablica rezultata'!D:I,6,0)</f>
        <v>150</v>
      </c>
      <c r="H17" s="49">
        <f>VLOOKUP(F17,'Tablica rezultata'!D:J,7,0)</f>
        <v>9.1999999999999993</v>
      </c>
      <c r="I17" s="11"/>
      <c r="J17" s="11"/>
      <c r="K17" s="12"/>
      <c r="L17" s="11"/>
      <c r="M17" s="12"/>
      <c r="N17" s="12"/>
      <c r="O17" s="14"/>
      <c r="P17" s="14"/>
    </row>
    <row r="18" spans="1:16" ht="15.75">
      <c r="A18" s="46">
        <f>IF((AND(H18=H17,G18=G17)),A17,COUNT($G$5:G18))</f>
        <v>14</v>
      </c>
      <c r="B18" s="47" t="str">
        <f>VLOOKUP(F18,'Tablica rezultata'!D:E,2,FALSE)</f>
        <v>OŠ S.S.Kranjčevića</v>
      </c>
      <c r="C18" s="47" t="str">
        <f>VLOOKUP(F18,'Tablica rezultata'!D:F,3,0)</f>
        <v>Senj</v>
      </c>
      <c r="D18" s="47" t="str">
        <f>VLOOKUP(F18,'Tablica rezultata'!D:K,8,FALSE)</f>
        <v>https://vimeo.com/190419319</v>
      </c>
      <c r="E18" s="47" t="str">
        <f>VLOOKUP(F18,'Tablica rezultata'!D:L,9,0)</f>
        <v>Darjan Bajrović</v>
      </c>
      <c r="F18" s="44" t="s">
        <v>2375</v>
      </c>
      <c r="G18" s="47">
        <f>VLOOKUP(F18,'Tablica rezultata'!D:I,6,0)</f>
        <v>140</v>
      </c>
      <c r="H18" s="49">
        <f>VLOOKUP(F18,'Tablica rezultata'!D:J,7,0)</f>
        <v>8.3000000000000007</v>
      </c>
      <c r="I18" s="11"/>
      <c r="J18" s="11"/>
      <c r="K18" s="12"/>
      <c r="L18" s="11"/>
      <c r="M18" s="12"/>
      <c r="N18" s="12"/>
      <c r="O18" s="14"/>
      <c r="P18" s="14"/>
    </row>
    <row r="19" spans="1:16" ht="15.75">
      <c r="A19" s="46">
        <f>IF((AND(H19=H18,G19=G18)),A18,COUNT($G$5:G19))</f>
        <v>15</v>
      </c>
      <c r="B19" s="47" t="str">
        <f>VLOOKUP(F19,'Tablica rezultata'!D:E,2,FALSE)</f>
        <v>OŠ S.S.Kranjčevića</v>
      </c>
      <c r="C19" s="47" t="str">
        <f>VLOOKUP(F19,'Tablica rezultata'!D:F,3,0)</f>
        <v>Senj</v>
      </c>
      <c r="D19" s="47" t="str">
        <f>VLOOKUP(F19,'Tablica rezultata'!D:K,8,FALSE)</f>
        <v>https://vimeo.com/190419681</v>
      </c>
      <c r="E19" s="47" t="str">
        <f>VLOOKUP(F19,'Tablica rezultata'!D:L,9,0)</f>
        <v>Darjan Bajrović</v>
      </c>
      <c r="F19" s="44" t="s">
        <v>2378</v>
      </c>
      <c r="G19" s="47">
        <f>VLOOKUP(F19,'Tablica rezultata'!D:I,6,0)</f>
        <v>120</v>
      </c>
      <c r="H19" s="49">
        <f>VLOOKUP(F19,'Tablica rezultata'!D:J,7,0)</f>
        <v>8.25</v>
      </c>
      <c r="I19" s="11"/>
      <c r="J19" s="11"/>
      <c r="K19" s="12"/>
      <c r="L19" s="11"/>
      <c r="M19" s="12"/>
      <c r="N19" s="12"/>
      <c r="O19" s="14"/>
      <c r="P19" s="14"/>
    </row>
    <row r="20" spans="1:16" ht="15.75">
      <c r="A20" s="46">
        <f>IF((AND(H20=H19,G20=G19)),A19,COUNT($G$5:G20))</f>
        <v>16</v>
      </c>
      <c r="B20" s="47" t="str">
        <f>VLOOKUP(F20,'Tablica rezultata'!D:E,2,FALSE)</f>
        <v>OŠ S.S.Kranjčevića</v>
      </c>
      <c r="C20" s="47" t="str">
        <f>VLOOKUP(F20,'Tablica rezultata'!D:F,3,0)</f>
        <v>Senj</v>
      </c>
      <c r="D20" s="47" t="str">
        <f>VLOOKUP(F20,'Tablica rezultata'!D:K,8,FALSE)</f>
        <v>https://vimeo.com/190419854</v>
      </c>
      <c r="E20" s="47" t="str">
        <f>VLOOKUP(F20,'Tablica rezultata'!D:L,9,0)</f>
        <v>Darjan Bajrović</v>
      </c>
      <c r="F20" s="44" t="s">
        <v>2380</v>
      </c>
      <c r="G20" s="47">
        <f>VLOOKUP(F20,'Tablica rezultata'!D:I,6,0)</f>
        <v>120</v>
      </c>
      <c r="H20" s="49">
        <f>VLOOKUP(F20,'Tablica rezultata'!D:J,7,0)</f>
        <v>9.6</v>
      </c>
      <c r="I20" s="11"/>
      <c r="J20" s="11"/>
      <c r="K20" s="12"/>
      <c r="L20" s="11"/>
      <c r="M20" s="12"/>
      <c r="N20" s="12"/>
      <c r="O20" s="14"/>
      <c r="P20" s="14"/>
    </row>
    <row r="21" spans="1:16" ht="15.75">
      <c r="A21" s="46">
        <f>IF((AND(H21=H20,G21=G20)),A20,COUNT($G$5:G21))</f>
        <v>17</v>
      </c>
      <c r="B21" s="47" t="str">
        <f>VLOOKUP(F21,'Tablica rezultata'!D:E,2,FALSE)</f>
        <v>OŠ Hreljin</v>
      </c>
      <c r="C21" s="47" t="str">
        <f>VLOOKUP(F21,'Tablica rezultata'!D:F,3,0)</f>
        <v>Hreljin</v>
      </c>
      <c r="D21" s="47" t="str">
        <f>VLOOKUP(F21,'Tablica rezultata'!D:K,8,FALSE)</f>
        <v>https://vimeo.com/190439833</v>
      </c>
      <c r="E21" s="47" t="str">
        <f>VLOOKUP(F21,'Tablica rezultata'!D:L,9,0)</f>
        <v>Anamarija Pogorelec</v>
      </c>
      <c r="F21" s="44" t="s">
        <v>1939</v>
      </c>
      <c r="G21" s="48">
        <f>VLOOKUP(F21,'Tablica rezultata'!D:I,6,0)</f>
        <v>110</v>
      </c>
      <c r="H21" s="49">
        <f>VLOOKUP(F21,'Tablica rezultata'!D:J,7,0)</f>
        <v>3</v>
      </c>
      <c r="I21" s="11"/>
      <c r="J21" s="11"/>
      <c r="K21" s="12"/>
      <c r="L21" s="11"/>
      <c r="M21" s="12"/>
      <c r="N21" s="12"/>
      <c r="O21" s="14"/>
      <c r="P21" s="14"/>
    </row>
    <row r="22" spans="1:16" ht="15.75">
      <c r="A22" s="46">
        <f>IF((AND(H22=H21,G22=G21)),A21,COUNT($G$5:G22))</f>
        <v>18</v>
      </c>
      <c r="B22" s="47" t="str">
        <f>VLOOKUP(F22,'Tablica rezultata'!D:E,2,FALSE)</f>
        <v>OŠ Hreljin</v>
      </c>
      <c r="C22" s="47" t="str">
        <f>VLOOKUP(F22,'Tablica rezultata'!D:F,3,0)</f>
        <v>Hreljin</v>
      </c>
      <c r="D22" s="47" t="str">
        <f>VLOOKUP(F22,'Tablica rezultata'!D:K,8,FALSE)</f>
        <v>https://vimeo.com/190439831</v>
      </c>
      <c r="E22" s="47" t="str">
        <f>VLOOKUP(F22,'Tablica rezultata'!D:L,9,0)</f>
        <v>Anamarija Pogorelec</v>
      </c>
      <c r="F22" s="44" t="s">
        <v>1944</v>
      </c>
      <c r="G22" s="47">
        <f>VLOOKUP(F22,'Tablica rezultata'!D:I,6,0)</f>
        <v>100</v>
      </c>
      <c r="H22" s="49">
        <f>VLOOKUP(F22,'Tablica rezultata'!D:J,7,0)</f>
        <v>2</v>
      </c>
      <c r="I22" s="11"/>
      <c r="J22" s="13"/>
      <c r="K22" s="12"/>
      <c r="L22" s="11"/>
      <c r="M22" s="12"/>
      <c r="N22" s="12"/>
      <c r="O22" s="14"/>
      <c r="P22" s="14"/>
    </row>
    <row r="23" spans="1:16" ht="15.75">
      <c r="A23" s="46">
        <f>IF((AND(H23=H22,G23=G22)),A22,COUNT($G$5:G23))</f>
        <v>19</v>
      </c>
      <c r="B23" s="47" t="str">
        <f>VLOOKUP(F23,'Tablica rezultata'!D:E,2,FALSE)</f>
        <v>OŠ Hreljin</v>
      </c>
      <c r="C23" s="47" t="str">
        <f>VLOOKUP(F23,'Tablica rezultata'!D:F,3,0)</f>
        <v>Hreljin</v>
      </c>
      <c r="D23" s="47" t="str">
        <f>VLOOKUP(F23,'Tablica rezultata'!D:K,8,FALSE)</f>
        <v>https://vimeo.com/190439832</v>
      </c>
      <c r="E23" s="47" t="str">
        <f>VLOOKUP(F23,'Tablica rezultata'!D:L,9,0)</f>
        <v>Anamarija Pogorelec</v>
      </c>
      <c r="F23" s="44" t="s">
        <v>1946</v>
      </c>
      <c r="G23" s="47">
        <f>VLOOKUP(F23,'Tablica rezultata'!D:I,6,0)</f>
        <v>100</v>
      </c>
      <c r="H23" s="49">
        <f>VLOOKUP(F23,'Tablica rezultata'!D:J,7,0)</f>
        <v>3</v>
      </c>
      <c r="I23" s="11"/>
      <c r="J23" s="13"/>
      <c r="K23" s="12"/>
      <c r="L23" s="11"/>
      <c r="M23" s="12"/>
      <c r="N23" s="12"/>
      <c r="O23" s="14"/>
      <c r="P23" s="14"/>
    </row>
    <row r="24" spans="1:16" ht="15.75">
      <c r="A24" s="46">
        <f>IF((AND(H24=H23,G24=G23)),A23,COUNT($G$5:G24))</f>
        <v>20</v>
      </c>
      <c r="B24" s="47" t="str">
        <f>VLOOKUP(F24,'Tablica rezultata'!D:E,2,FALSE)</f>
        <v>OŠ Hreljin</v>
      </c>
      <c r="C24" s="47" t="str">
        <f>VLOOKUP(F24,'Tablica rezultata'!D:F,3,0)</f>
        <v>Hreljin</v>
      </c>
      <c r="D24" s="47" t="str">
        <f>VLOOKUP(F24,'Tablica rezultata'!D:K,8,FALSE)</f>
        <v>https://vimeo.com/190439830</v>
      </c>
      <c r="E24" s="47" t="str">
        <f>VLOOKUP(F24,'Tablica rezultata'!D:L,9,0)</f>
        <v>Anamarija Pogorelec</v>
      </c>
      <c r="F24" s="44" t="s">
        <v>1942</v>
      </c>
      <c r="G24" s="48">
        <f>VLOOKUP(F24,'Tablica rezultata'!D:I,6,0)</f>
        <v>100</v>
      </c>
      <c r="H24" s="49">
        <f>VLOOKUP(F24,'Tablica rezultata'!D:J,7,0)</f>
        <v>5</v>
      </c>
      <c r="I24" s="11"/>
      <c r="J24" s="11"/>
      <c r="K24" s="12"/>
      <c r="L24" s="11"/>
      <c r="M24" s="12"/>
      <c r="N24" s="12"/>
      <c r="O24" s="14"/>
      <c r="P24" s="14"/>
    </row>
    <row r="25" spans="1:16">
      <c r="A25" s="24"/>
      <c r="B25" s="24"/>
      <c r="C25" s="24"/>
      <c r="D25" s="24"/>
      <c r="E25" s="24"/>
      <c r="F25" s="24"/>
      <c r="G25" s="24"/>
      <c r="H25" s="24"/>
    </row>
    <row r="26" spans="1:16">
      <c r="A26" s="24"/>
      <c r="B26" s="24"/>
      <c r="C26" s="24"/>
      <c r="D26" s="24"/>
      <c r="E26" s="24"/>
      <c r="F26" s="24"/>
      <c r="G26" s="24"/>
      <c r="H26" s="24"/>
    </row>
    <row r="27" spans="1:16" ht="18.75">
      <c r="A27" s="24"/>
      <c r="B27" s="19" t="s">
        <v>36</v>
      </c>
      <c r="C27" s="24"/>
      <c r="D27" s="24"/>
      <c r="E27" s="24"/>
      <c r="F27" s="24"/>
      <c r="G27" s="24"/>
      <c r="H27" s="24"/>
    </row>
    <row r="28" spans="1:16" ht="18.75">
      <c r="A28" s="24"/>
      <c r="B28" s="25"/>
      <c r="C28" s="24"/>
      <c r="D28" s="24"/>
      <c r="E28" s="24"/>
      <c r="F28" s="24"/>
      <c r="G28" s="24"/>
      <c r="H28" s="24"/>
    </row>
    <row r="29" spans="1:16" ht="42" customHeight="1">
      <c r="A29" s="43" t="s">
        <v>2</v>
      </c>
      <c r="B29" s="22" t="s">
        <v>2641</v>
      </c>
      <c r="C29" s="22" t="s">
        <v>2644</v>
      </c>
      <c r="D29" s="22" t="s">
        <v>9</v>
      </c>
      <c r="E29" s="22" t="s">
        <v>4</v>
      </c>
      <c r="F29" s="22" t="s">
        <v>2642</v>
      </c>
      <c r="G29" s="22" t="s">
        <v>2956</v>
      </c>
      <c r="H29" s="22" t="s">
        <v>5</v>
      </c>
      <c r="I29" s="11"/>
      <c r="J29" s="11"/>
      <c r="K29" s="12"/>
      <c r="L29" s="11"/>
      <c r="M29" s="12"/>
      <c r="N29" s="12"/>
      <c r="O29" s="14"/>
      <c r="P29" s="14"/>
    </row>
    <row r="30" spans="1:16" ht="15.75">
      <c r="A30" s="46">
        <f>IF((AND(H30=H29,G30=G29)),A29,COUNT($G$30:G30))</f>
        <v>1</v>
      </c>
      <c r="B30" s="47" t="str">
        <f>VLOOKUP(F30,'Tablica rezultata'!D:E,2,FALSE)</f>
        <v>OŠ Hreljin</v>
      </c>
      <c r="C30" s="47" t="str">
        <f>VLOOKUP(F30,'Tablica rezultata'!D:F,3,0)</f>
        <v>Hreljin</v>
      </c>
      <c r="D30" s="47" t="str">
        <f>VLOOKUP(F30,'Tablica rezultata'!D:K,8,FALSE)</f>
        <v>https://vimeo.com/190441230</v>
      </c>
      <c r="E30" s="47" t="str">
        <f>VLOOKUP(F30,'Tablica rezultata'!D:L,9,0)</f>
        <v>Linda Božović</v>
      </c>
      <c r="F30" s="44" t="s">
        <v>1957</v>
      </c>
      <c r="G30" s="47">
        <f>VLOOKUP(F30,'Tablica rezultata'!D:I,6,0)</f>
        <v>320</v>
      </c>
      <c r="H30" s="49">
        <f>VLOOKUP(F30,'Tablica rezultata'!D:J,7,0)</f>
        <v>7</v>
      </c>
    </row>
    <row r="31" spans="1:16" ht="15.75">
      <c r="A31" s="46">
        <f>IF((AND(H31=H30,G31=G30)),A30,COUNT($G$30:G31))</f>
        <v>2</v>
      </c>
      <c r="B31" s="47" t="str">
        <f>VLOOKUP(F31,'Tablica rezultata'!D:E,2,FALSE)</f>
        <v>OŠ S.S.Kranjčevića</v>
      </c>
      <c r="C31" s="47" t="str">
        <f>VLOOKUP(F31,'Tablica rezultata'!D:F,3,0)</f>
        <v>Senj</v>
      </c>
      <c r="D31" s="47" t="str">
        <f>VLOOKUP(F31,'Tablica rezultata'!D:K,8,FALSE)</f>
        <v>https://vimeo.com/190420520</v>
      </c>
      <c r="E31" s="47" t="str">
        <f>VLOOKUP(F31,'Tablica rezultata'!D:L,9,0)</f>
        <v>Darjan Bajrović</v>
      </c>
      <c r="F31" s="44" t="s">
        <v>2384</v>
      </c>
      <c r="G31" s="47">
        <f>VLOOKUP(F31,'Tablica rezultata'!D:I,6,0)</f>
        <v>300</v>
      </c>
      <c r="H31" s="49">
        <f>VLOOKUP(F31,'Tablica rezultata'!D:J,7,0)</f>
        <v>12.3</v>
      </c>
    </row>
    <row r="32" spans="1:16" ht="15.75">
      <c r="A32" s="46">
        <f>IF((AND(H32=H31,G32=G31)),A31,COUNT($G$30:G32))</f>
        <v>3</v>
      </c>
      <c r="B32" s="47" t="str">
        <f>VLOOKUP(F32,'Tablica rezultata'!D:E,2,FALSE)</f>
        <v>OŠ S.S.Kranjčevića</v>
      </c>
      <c r="C32" s="47" t="str">
        <f>VLOOKUP(F32,'Tablica rezultata'!D:F,3,0)</f>
        <v>Senj</v>
      </c>
      <c r="D32" s="47" t="str">
        <f>VLOOKUP(F32,'Tablica rezultata'!D:K,8,FALSE)</f>
        <v>https://vimeo.com/190420002</v>
      </c>
      <c r="E32" s="47" t="str">
        <f>VLOOKUP(F32,'Tablica rezultata'!D:L,9,0)</f>
        <v>Darjan Bajrović</v>
      </c>
      <c r="F32" s="44" t="s">
        <v>2382</v>
      </c>
      <c r="G32" s="47">
        <f>VLOOKUP(F32,'Tablica rezultata'!D:I,6,0)</f>
        <v>220</v>
      </c>
      <c r="H32" s="49">
        <f>VLOOKUP(F32,'Tablica rezultata'!D:J,7,0)</f>
        <v>9.3000000000000007</v>
      </c>
    </row>
    <row r="33" spans="1:8" ht="15.75">
      <c r="A33" s="46">
        <f>IF((AND(H33=H32,G33=G32)),A32,COUNT($G$30:G33))</f>
        <v>4</v>
      </c>
      <c r="B33" s="47" t="str">
        <f>VLOOKUP(F33,'Tablica rezultata'!D:E,2,FALSE)</f>
        <v>OŠ Hreljin</v>
      </c>
      <c r="C33" s="47" t="str">
        <f>VLOOKUP(F33,'Tablica rezultata'!D:F,3,0)</f>
        <v>Hreljin</v>
      </c>
      <c r="D33" s="47" t="str">
        <f>VLOOKUP(F33,'Tablica rezultata'!D:K,8,FALSE)</f>
        <v>https://vimeo.com/190441231</v>
      </c>
      <c r="E33" s="47" t="str">
        <f>VLOOKUP(F33,'Tablica rezultata'!D:L,9,0)</f>
        <v>Linda Božović</v>
      </c>
      <c r="F33" s="44" t="s">
        <v>1948</v>
      </c>
      <c r="G33" s="48">
        <f>VLOOKUP(F33,'Tablica rezultata'!D:I,6,0)</f>
        <v>200</v>
      </c>
      <c r="H33" s="49">
        <f>VLOOKUP(F33,'Tablica rezultata'!D:J,7,0)</f>
        <v>6</v>
      </c>
    </row>
    <row r="34" spans="1:8" ht="15.75">
      <c r="A34" s="46">
        <f>IF((AND(H34=H33,G34=G33)),A33,COUNT($G$30:G34))</f>
        <v>5</v>
      </c>
      <c r="B34" s="47" t="str">
        <f>VLOOKUP(F34,'Tablica rezultata'!D:E,2,FALSE)</f>
        <v>OŠ S.S.Kranjčevića</v>
      </c>
      <c r="C34" s="47" t="str">
        <f>VLOOKUP(F34,'Tablica rezultata'!D:F,3,0)</f>
        <v>Senj</v>
      </c>
      <c r="D34" s="47" t="str">
        <f>VLOOKUP(F34,'Tablica rezultata'!D:K,8,FALSE)</f>
        <v>https://vimeo.com/190420520</v>
      </c>
      <c r="E34" s="47" t="str">
        <f>VLOOKUP(F34,'Tablica rezultata'!D:L,9,0)</f>
        <v>Darjan Bajrović</v>
      </c>
      <c r="F34" s="44" t="s">
        <v>2386</v>
      </c>
      <c r="G34" s="47">
        <f>VLOOKUP(F34,'Tablica rezultata'!D:I,6,0)</f>
        <v>180</v>
      </c>
      <c r="H34" s="49">
        <f>VLOOKUP(F34,'Tablica rezultata'!D:J,7,0)</f>
        <v>7.2</v>
      </c>
    </row>
    <row r="35" spans="1:8" ht="15.75">
      <c r="A35" s="46">
        <f>IF((AND(H35=H34,G35=G34)),A34,COUNT($G$30:G35))</f>
        <v>6</v>
      </c>
      <c r="B35" s="47" t="str">
        <f>VLOOKUP(F35,'Tablica rezultata'!D:E,2,FALSE)</f>
        <v>OŠ Hreljin</v>
      </c>
      <c r="C35" s="47" t="str">
        <f>VLOOKUP(F35,'Tablica rezultata'!D:F,3,0)</f>
        <v>Hreljin</v>
      </c>
      <c r="D35" s="47" t="str">
        <f>VLOOKUP(F35,'Tablica rezultata'!D:K,8,FALSE)</f>
        <v>https://vimeo.com/190441232</v>
      </c>
      <c r="E35" s="47" t="str">
        <f>VLOOKUP(F35,'Tablica rezultata'!D:L,9,0)</f>
        <v>Linda Božović</v>
      </c>
      <c r="F35" s="44" t="s">
        <v>1951</v>
      </c>
      <c r="G35" s="48">
        <f>VLOOKUP(F35,'Tablica rezultata'!D:I,6,0)</f>
        <v>130</v>
      </c>
      <c r="H35" s="49">
        <f>VLOOKUP(F35,'Tablica rezultata'!D:J,7,0)</f>
        <v>5</v>
      </c>
    </row>
    <row r="36" spans="1:8" ht="15.75">
      <c r="A36" s="46">
        <f>IF((AND(H36=H35,G36=G35)),A35,COUNT($G$30:G36))</f>
        <v>7</v>
      </c>
      <c r="B36" s="47" t="str">
        <f>VLOOKUP(F36,'Tablica rezultata'!D:E,2,FALSE)</f>
        <v>OŠ S.S.Kranjčevića</v>
      </c>
      <c r="C36" s="47" t="str">
        <f>VLOOKUP(F36,'Tablica rezultata'!D:F,3,0)</f>
        <v>Senj</v>
      </c>
      <c r="D36" s="47" t="str">
        <f>VLOOKUP(F36,'Tablica rezultata'!D:K,8,FALSE)</f>
        <v>https://vimeo.com/190420719</v>
      </c>
      <c r="E36" s="47" t="str">
        <f>VLOOKUP(F36,'Tablica rezultata'!D:L,9,0)</f>
        <v>Darjan Bajrović</v>
      </c>
      <c r="F36" s="44" t="s">
        <v>2387</v>
      </c>
      <c r="G36" s="47">
        <f>VLOOKUP(F36,'Tablica rezultata'!D:I,6,0)</f>
        <v>110</v>
      </c>
      <c r="H36" s="49">
        <f>VLOOKUP(F36,'Tablica rezultata'!D:J,7,0)</f>
        <v>5.6</v>
      </c>
    </row>
    <row r="37" spans="1:8" ht="15.75">
      <c r="A37" s="46">
        <f>IF((AND(H37=H36,G37=G36)),A36,COUNT($G$30:G37))</f>
        <v>8</v>
      </c>
      <c r="B37" s="47" t="str">
        <f>VLOOKUP(F37,'Tablica rezultata'!D:E,2,FALSE)</f>
        <v>OŠ Hreljin</v>
      </c>
      <c r="C37" s="47" t="str">
        <f>VLOOKUP(F37,'Tablica rezultata'!D:F,3,0)</f>
        <v>Hreljin</v>
      </c>
      <c r="D37" s="47" t="str">
        <f>VLOOKUP(F37,'Tablica rezultata'!D:K,8,FALSE)</f>
        <v>https://vimeo.com/190441234</v>
      </c>
      <c r="E37" s="47" t="str">
        <f>VLOOKUP(F37,'Tablica rezultata'!D:L,9,0)</f>
        <v>Linda Božović</v>
      </c>
      <c r="F37" s="44" t="s">
        <v>1953</v>
      </c>
      <c r="G37" s="47">
        <f>VLOOKUP(F37,'Tablica rezultata'!D:I,6,0)</f>
        <v>90</v>
      </c>
      <c r="H37" s="49">
        <f>VLOOKUP(F37,'Tablica rezultata'!D:J,7,0)</f>
        <v>7</v>
      </c>
    </row>
    <row r="38" spans="1:8" ht="15.75">
      <c r="A38" s="46">
        <f>IF((AND(H38=H37,G38=G37)),A37,COUNT($G$30:G38))</f>
        <v>9</v>
      </c>
      <c r="B38" s="47" t="str">
        <f>VLOOKUP(F38,'Tablica rezultata'!D:E,2,FALSE)</f>
        <v>OŠ Hreljin</v>
      </c>
      <c r="C38" s="47" t="str">
        <f>VLOOKUP(F38,'Tablica rezultata'!D:F,3,0)</f>
        <v>Hreljin</v>
      </c>
      <c r="D38" s="47" t="str">
        <f>VLOOKUP(F38,'Tablica rezultata'!D:K,8,FALSE)</f>
        <v>https://vimeo.com/190441233</v>
      </c>
      <c r="E38" s="47" t="str">
        <f>VLOOKUP(F38,'Tablica rezultata'!D:L,9,0)</f>
        <v>Linda Božović</v>
      </c>
      <c r="F38" s="44" t="s">
        <v>1955</v>
      </c>
      <c r="G38" s="47">
        <f>VLOOKUP(F38,'Tablica rezultata'!D:I,6,0)</f>
        <v>80</v>
      </c>
      <c r="H38" s="49">
        <f>VLOOKUP(F38,'Tablica rezultata'!D:J,7,0)</f>
        <v>8</v>
      </c>
    </row>
  </sheetData>
  <sortState ref="A30:H38">
    <sortCondition descending="1" ref="G30:G38"/>
    <sortCondition ref="H30:H38"/>
  </sortState>
  <mergeCells count="1">
    <mergeCell ref="B1:F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48"/>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27.5703125" style="10" bestFit="1" customWidth="1"/>
    <col min="7" max="7" width="9.7109375" style="10" bestFit="1" customWidth="1"/>
    <col min="8" max="8" width="31" style="10" bestFit="1" customWidth="1"/>
  </cols>
  <sheetData>
    <row r="1" spans="1:16" ht="23.25">
      <c r="B1" s="54" t="s">
        <v>2887</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 xml:space="preserve">Udruga za promicanje informatike, kulture i suživota </v>
      </c>
      <c r="C5" s="47" t="str">
        <f>VLOOKUP(F5,'Tablica rezultata'!D:F,3,0)</f>
        <v xml:space="preserve">Petrinja </v>
      </c>
      <c r="D5" s="47" t="str">
        <f>VLOOKUP(F5,'Tablica rezultata'!D:K,8,FALSE)</f>
        <v>https://vimeo.com/190434622</v>
      </c>
      <c r="E5" s="47" t="str">
        <f>VLOOKUP(F5,'Tablica rezultata'!D:L,9,0)</f>
        <v>Luka Kositer</v>
      </c>
      <c r="F5" s="44" t="s">
        <v>2602</v>
      </c>
      <c r="G5" s="47">
        <f>VLOOKUP(F5,'Tablica rezultata'!D:I,6,0)</f>
        <v>190</v>
      </c>
      <c r="H5" s="49">
        <f>VLOOKUP(F5,'Tablica rezultata'!D:J,7,0)</f>
        <v>3</v>
      </c>
      <c r="I5" s="11"/>
      <c r="J5" s="11"/>
      <c r="K5" s="12"/>
      <c r="L5" s="11"/>
      <c r="M5" s="12"/>
      <c r="N5" s="12"/>
      <c r="O5" s="14"/>
      <c r="P5" s="14"/>
    </row>
    <row r="6" spans="1:16" ht="15.75">
      <c r="A6" s="46">
        <f>IF((AND(H6=H5,G6=G5)),A5,COUNT($G$5:G6))</f>
        <v>2</v>
      </c>
      <c r="B6" s="47" t="str">
        <f>VLOOKUP(F6,'Tablica rezultata'!D:E,2,FALSE)</f>
        <v xml:space="preserve">Udruga za promicanje informatike, kulture i suživota </v>
      </c>
      <c r="C6" s="47" t="str">
        <f>VLOOKUP(F6,'Tablica rezultata'!D:F,3,0)</f>
        <v xml:space="preserve">Petrinja </v>
      </c>
      <c r="D6" s="47" t="str">
        <f>VLOOKUP(F6,'Tablica rezultata'!D:K,8,FALSE)</f>
        <v>https://vimeo.com/190434623</v>
      </c>
      <c r="E6" s="47" t="str">
        <f>VLOOKUP(F6,'Tablica rezultata'!D:L,9,0)</f>
        <v>Luka Kositer</v>
      </c>
      <c r="F6" s="44" t="s">
        <v>2599</v>
      </c>
      <c r="G6" s="47">
        <f>VLOOKUP(F6,'Tablica rezultata'!D:I,6,0)</f>
        <v>170</v>
      </c>
      <c r="H6" s="49">
        <f>VLOOKUP(F6,'Tablica rezultata'!D:J,7,0)</f>
        <v>2</v>
      </c>
      <c r="I6" s="11"/>
      <c r="J6" s="11"/>
      <c r="K6" s="12"/>
      <c r="L6" s="11"/>
      <c r="M6" s="12"/>
      <c r="N6" s="12"/>
      <c r="O6" s="14"/>
      <c r="P6" s="14"/>
    </row>
    <row r="7" spans="1:16" ht="15.75">
      <c r="A7" s="46">
        <f>IF((AND(H7=H6,G7=G6)),A6,COUNT($G$5:G7))</f>
        <v>3</v>
      </c>
      <c r="B7" s="47" t="str">
        <f>VLOOKUP(F7,'Tablica rezultata'!D:E,2,FALSE)</f>
        <v>OŠ Dvor</v>
      </c>
      <c r="C7" s="47" t="str">
        <f>VLOOKUP(F7,'Tablica rezultata'!D:F,3,0)</f>
        <v>Dvor</v>
      </c>
      <c r="D7" s="47" t="str">
        <f>VLOOKUP(F7,'Tablica rezultata'!D:K,8,FALSE)</f>
        <v>https://vimeo.com/190080142</v>
      </c>
      <c r="E7" s="47" t="str">
        <f>VLOOKUP(F7,'Tablica rezultata'!D:L,9,0)</f>
        <v>Marijan Ulaković</v>
      </c>
      <c r="F7" s="44" t="s">
        <v>939</v>
      </c>
      <c r="G7" s="47">
        <f>VLOOKUP(F7,'Tablica rezultata'!D:I,6,0)</f>
        <v>160</v>
      </c>
      <c r="H7" s="49">
        <f>VLOOKUP(F7,'Tablica rezultata'!D:J,7,0)</f>
        <v>12.4</v>
      </c>
      <c r="I7" s="11"/>
      <c r="J7" s="11"/>
      <c r="K7" s="12"/>
      <c r="L7" s="11"/>
      <c r="M7" s="12"/>
      <c r="N7" s="12"/>
      <c r="O7" s="14"/>
      <c r="P7" s="14"/>
    </row>
    <row r="8" spans="1:16" ht="15.75">
      <c r="A8" s="46">
        <f>IF((AND(H8=H7,G8=G7)),A7,COUNT($G$5:G8))</f>
        <v>4</v>
      </c>
      <c r="B8" s="47" t="str">
        <f>VLOOKUP(F8,'Tablica rezultata'!D:E,2,FALSE)</f>
        <v>OŠ Dvor</v>
      </c>
      <c r="C8" s="47" t="str">
        <f>VLOOKUP(F8,'Tablica rezultata'!D:F,3,0)</f>
        <v>Dvor</v>
      </c>
      <c r="D8" s="47" t="str">
        <f>VLOOKUP(F8,'Tablica rezultata'!D:K,8,FALSE)</f>
        <v>https://vimeo.com/190079884</v>
      </c>
      <c r="E8" s="47" t="str">
        <f>VLOOKUP(F8,'Tablica rezultata'!D:L,9,0)</f>
        <v>Marijan Ulaković</v>
      </c>
      <c r="F8" s="44" t="s">
        <v>932</v>
      </c>
      <c r="G8" s="48">
        <f>VLOOKUP(F8,'Tablica rezultata'!D:I,6,0)</f>
        <v>140</v>
      </c>
      <c r="H8" s="49">
        <f>VLOOKUP(F8,'Tablica rezultata'!D:J,7,0)</f>
        <v>10.8</v>
      </c>
      <c r="I8" s="11"/>
      <c r="J8" s="11"/>
      <c r="K8" s="12"/>
      <c r="L8" s="11"/>
      <c r="M8" s="12"/>
      <c r="N8" s="12"/>
      <c r="O8" s="14"/>
      <c r="P8" s="14"/>
    </row>
    <row r="9" spans="1:16" ht="15.75">
      <c r="A9" s="46">
        <f>IF((AND(H9=H8,G9=G8)),A8,COUNT($G$5:G9))</f>
        <v>5</v>
      </c>
      <c r="B9" s="47" t="str">
        <f>VLOOKUP(F9,'Tablica rezultata'!D:E,2,FALSE)</f>
        <v>OŠ Dvor</v>
      </c>
      <c r="C9" s="47" t="str">
        <f>VLOOKUP(F9,'Tablica rezultata'!D:F,3,0)</f>
        <v>Dvor</v>
      </c>
      <c r="D9" s="47" t="str">
        <f>VLOOKUP(F9,'Tablica rezultata'!D:K,8,FALSE)</f>
        <v>https://vimeo.com/190079958</v>
      </c>
      <c r="E9" s="47" t="str">
        <f>VLOOKUP(F9,'Tablica rezultata'!D:L,9,0)</f>
        <v>Marijan Ulaković</v>
      </c>
      <c r="F9" s="44" t="s">
        <v>935</v>
      </c>
      <c r="G9" s="48">
        <f>VLOOKUP(F9,'Tablica rezultata'!D:I,6,0)</f>
        <v>130</v>
      </c>
      <c r="H9" s="49">
        <f>VLOOKUP(F9,'Tablica rezultata'!D:J,7,0)</f>
        <v>10.1</v>
      </c>
      <c r="I9" s="11"/>
      <c r="J9" s="11"/>
      <c r="K9" s="12"/>
      <c r="L9" s="11"/>
      <c r="M9" s="12"/>
      <c r="N9" s="12"/>
      <c r="O9" s="14"/>
      <c r="P9" s="14"/>
    </row>
    <row r="10" spans="1:16" ht="15.75">
      <c r="A10" s="46">
        <f>IF((AND(H10=H9,G10=G9)),A9,COUNT($G$5:G10))</f>
        <v>6</v>
      </c>
      <c r="B10" s="47" t="str">
        <f>VLOOKUP(F10,'Tablica rezultata'!D:E,2,FALSE)</f>
        <v>OŠ Dvor</v>
      </c>
      <c r="C10" s="47" t="str">
        <f>VLOOKUP(F10,'Tablica rezultata'!D:F,3,0)</f>
        <v>Dvor</v>
      </c>
      <c r="D10" s="47" t="str">
        <f>VLOOKUP(F10,'Tablica rezultata'!D:K,8,FALSE)</f>
        <v>https://vimeo.com/190080082</v>
      </c>
      <c r="E10" s="47" t="str">
        <f>VLOOKUP(F10,'Tablica rezultata'!D:L,9,0)</f>
        <v>Marijan Ulaković</v>
      </c>
      <c r="F10" s="44" t="s">
        <v>937</v>
      </c>
      <c r="G10" s="47">
        <f>VLOOKUP(F10,'Tablica rezultata'!D:I,6,0)</f>
        <v>120</v>
      </c>
      <c r="H10" s="49">
        <f>VLOOKUP(F10,'Tablica rezultata'!D:J,7,0)</f>
        <v>10.8</v>
      </c>
      <c r="I10" s="11"/>
      <c r="J10" s="11"/>
      <c r="K10" s="12"/>
      <c r="L10" s="11"/>
      <c r="M10" s="12"/>
      <c r="N10" s="12"/>
      <c r="O10" s="14"/>
      <c r="P10" s="14"/>
    </row>
    <row r="11" spans="1:16" ht="15.75">
      <c r="A11" s="46">
        <f>IF((AND(H11=H10,G11=G10)),A10,COUNT($G$5:G11))</f>
        <v>7</v>
      </c>
      <c r="B11" s="47" t="str">
        <f>VLOOKUP(F11,'Tablica rezultata'!D:E,2,FALSE)</f>
        <v xml:space="preserve">Udruga za promicanje informatike, kulture i suživota </v>
      </c>
      <c r="C11" s="47" t="str">
        <f>VLOOKUP(F11,'Tablica rezultata'!D:F,3,0)</f>
        <v xml:space="preserve">Petrinja </v>
      </c>
      <c r="D11" s="47" t="str">
        <f>VLOOKUP(F11,'Tablica rezultata'!D:K,8,FALSE)</f>
        <v>https://vimeo.com/190434621</v>
      </c>
      <c r="E11" s="47" t="str">
        <f>VLOOKUP(F11,'Tablica rezultata'!D:L,9,0)</f>
        <v>Luka Kositer</v>
      </c>
      <c r="F11" s="44" t="s">
        <v>2604</v>
      </c>
      <c r="G11" s="47">
        <f>VLOOKUP(F11,'Tablica rezultata'!D:I,6,0)</f>
        <v>100</v>
      </c>
      <c r="H11" s="49">
        <f>VLOOKUP(F11,'Tablica rezultata'!D:J,7,0)</f>
        <v>2</v>
      </c>
      <c r="I11" s="11"/>
      <c r="J11" s="11"/>
      <c r="K11" s="12"/>
      <c r="L11" s="11"/>
      <c r="M11" s="12"/>
      <c r="N11" s="12"/>
      <c r="O11" s="14"/>
      <c r="P11" s="14"/>
    </row>
    <row r="12" spans="1:16">
      <c r="A12" s="24"/>
      <c r="B12" s="24"/>
      <c r="C12" s="24"/>
      <c r="D12" s="24"/>
      <c r="E12" s="24"/>
      <c r="F12" s="24"/>
      <c r="G12" s="24"/>
      <c r="H12" s="24"/>
    </row>
    <row r="13" spans="1:16">
      <c r="A13" s="24"/>
      <c r="B13" s="24"/>
      <c r="C13" s="24"/>
      <c r="D13" s="24"/>
      <c r="E13" s="24"/>
      <c r="F13" s="24"/>
      <c r="G13" s="24"/>
      <c r="H13" s="24"/>
    </row>
    <row r="14" spans="1:16" ht="18.75">
      <c r="A14" s="24"/>
      <c r="B14" s="19" t="s">
        <v>36</v>
      </c>
      <c r="C14" s="24"/>
      <c r="D14" s="24"/>
      <c r="E14" s="24"/>
      <c r="F14" s="24"/>
      <c r="G14" s="24"/>
      <c r="H14" s="24"/>
    </row>
    <row r="15" spans="1:16" ht="18.75">
      <c r="A15" s="24"/>
      <c r="B15" s="25"/>
      <c r="C15" s="24"/>
      <c r="D15" s="24"/>
      <c r="E15" s="24"/>
      <c r="F15" s="24"/>
      <c r="G15" s="24"/>
      <c r="H15" s="24"/>
    </row>
    <row r="16" spans="1:16" ht="42" customHeight="1">
      <c r="A16" s="43" t="s">
        <v>2</v>
      </c>
      <c r="B16" s="22" t="s">
        <v>2641</v>
      </c>
      <c r="C16" s="22" t="s">
        <v>2644</v>
      </c>
      <c r="D16" s="22" t="s">
        <v>9</v>
      </c>
      <c r="E16" s="22" t="s">
        <v>4</v>
      </c>
      <c r="F16" s="22" t="s">
        <v>2642</v>
      </c>
      <c r="G16" s="22" t="s">
        <v>2956</v>
      </c>
      <c r="H16" s="22" t="s">
        <v>5</v>
      </c>
      <c r="I16" s="11"/>
      <c r="J16" s="11"/>
      <c r="K16" s="12"/>
      <c r="L16" s="11"/>
      <c r="M16" s="12"/>
      <c r="N16" s="12"/>
      <c r="O16" s="14"/>
      <c r="P16" s="14"/>
    </row>
    <row r="17" spans="1:8" ht="15.75">
      <c r="A17" s="46">
        <f>IF((AND(H17=H16,G17=G16)),A16,COUNT($G$17:G17))</f>
        <v>1</v>
      </c>
      <c r="B17" s="47" t="str">
        <f>VLOOKUP(F17,'Tablica rezultata'!D:E,2,FALSE)</f>
        <v>OŠ 22.lipnja, Sisak</v>
      </c>
      <c r="C17" s="47" t="str">
        <f>VLOOKUP(F17,'Tablica rezultata'!D:F,3,0)</f>
        <v>Sisak</v>
      </c>
      <c r="D17" s="47" t="str">
        <f>VLOOKUP(F17,'Tablica rezultata'!D:K,8,FALSE)</f>
        <v>https://vimeo.com/190321976</v>
      </c>
      <c r="E17" s="47" t="str">
        <f>VLOOKUP(F17,'Tablica rezultata'!D:L,9,0)</f>
        <v>Dragica Terzić</v>
      </c>
      <c r="F17" s="44" t="s">
        <v>1676</v>
      </c>
      <c r="G17" s="47">
        <f>VLOOKUP(F17,'Tablica rezultata'!D:I,6,0)</f>
        <v>340</v>
      </c>
      <c r="H17" s="49">
        <f>VLOOKUP(F17,'Tablica rezultata'!D:J,7,0)</f>
        <v>4.7</v>
      </c>
    </row>
    <row r="18" spans="1:8" ht="15.75">
      <c r="A18" s="46">
        <f>IF((AND(H18=H17,G18=G17)),A17,COUNT($G$17:G18))</f>
        <v>2</v>
      </c>
      <c r="B18" s="47" t="str">
        <f>VLOOKUP(F18,'Tablica rezultata'!D:E,2,FALSE)</f>
        <v>OŠ 22.lipnja, Sisak</v>
      </c>
      <c r="C18" s="47" t="str">
        <f>VLOOKUP(F18,'Tablica rezultata'!D:F,3,0)</f>
        <v>Sisak</v>
      </c>
      <c r="D18" s="47" t="str">
        <f>VLOOKUP(F18,'Tablica rezultata'!D:K,8,FALSE)</f>
        <v>https://vimeo.com/190426576</v>
      </c>
      <c r="E18" s="47" t="str">
        <f>VLOOKUP(F18,'Tablica rezultata'!D:L,9,0)</f>
        <v>Dragica Terzić</v>
      </c>
      <c r="F18" s="44" t="s">
        <v>1680</v>
      </c>
      <c r="G18" s="47">
        <f>VLOOKUP(F18,'Tablica rezultata'!D:I,6,0)</f>
        <v>340</v>
      </c>
      <c r="H18" s="49">
        <f>VLOOKUP(F18,'Tablica rezultata'!D:J,7,0)</f>
        <v>4.8</v>
      </c>
    </row>
    <row r="19" spans="1:8" ht="15.75">
      <c r="A19" s="46">
        <f>IF((AND(H19=H18,G19=G18)),A18,COUNT($G$17:G19))</f>
        <v>3</v>
      </c>
      <c r="B19" s="47" t="str">
        <f>VLOOKUP(F19,'Tablica rezultata'!D:E,2,FALSE)</f>
        <v>OŠ 22.lipnja, Sisak</v>
      </c>
      <c r="C19" s="47" t="str">
        <f>VLOOKUP(F19,'Tablica rezultata'!D:F,3,0)</f>
        <v>Sisak</v>
      </c>
      <c r="D19" s="47" t="str">
        <f>VLOOKUP(F19,'Tablica rezultata'!D:K,8,FALSE)</f>
        <v>https://vimeo.com/190320364</v>
      </c>
      <c r="E19" s="47" t="str">
        <f>VLOOKUP(F19,'Tablica rezultata'!D:L,9,0)</f>
        <v>Dragica Terzić</v>
      </c>
      <c r="F19" s="44" t="s">
        <v>1670</v>
      </c>
      <c r="G19" s="47">
        <f>VLOOKUP(F19,'Tablica rezultata'!D:I,6,0)</f>
        <v>340</v>
      </c>
      <c r="H19" s="49">
        <f>VLOOKUP(F19,'Tablica rezultata'!D:J,7,0)</f>
        <v>5.2</v>
      </c>
    </row>
    <row r="20" spans="1:8" ht="15.75">
      <c r="A20" s="46">
        <f>IF((AND(H20=H19,G20=G19)),A19,COUNT($G$17:G20))</f>
        <v>4</v>
      </c>
      <c r="B20" s="47" t="str">
        <f>VLOOKUP(F20,'Tablica rezultata'!D:E,2,FALSE)</f>
        <v>OŠ Komarevo</v>
      </c>
      <c r="C20" s="47" t="str">
        <f>VLOOKUP(F20,'Tablica rezultata'!D:F,3,0)</f>
        <v>Sisak Caprag</v>
      </c>
      <c r="D20" s="47" t="str">
        <f>VLOOKUP(F20,'Tablica rezultata'!D:K,8,FALSE)</f>
        <v>https://vimeo.com/groups/414712/videos/190289525</v>
      </c>
      <c r="E20" s="47" t="str">
        <f>VLOOKUP(F20,'Tablica rezultata'!D:L,9,0)</f>
        <v>Dragica Terzić</v>
      </c>
      <c r="F20" s="44" t="s">
        <v>1405</v>
      </c>
      <c r="G20" s="47">
        <f>VLOOKUP(F20,'Tablica rezultata'!D:I,6,0)</f>
        <v>340</v>
      </c>
      <c r="H20" s="49">
        <f>VLOOKUP(F20,'Tablica rezultata'!D:J,7,0)</f>
        <v>5.4</v>
      </c>
    </row>
    <row r="21" spans="1:8" ht="15.75">
      <c r="A21" s="46">
        <f>IF((AND(H21=H20,G21=G20)),A20,COUNT($G$17:G21))</f>
        <v>5</v>
      </c>
      <c r="B21" s="47" t="str">
        <f>VLOOKUP(F21,'Tablica rezultata'!D:E,2,FALSE)</f>
        <v>OŠ Komarevo</v>
      </c>
      <c r="C21" s="47" t="str">
        <f>VLOOKUP(F21,'Tablica rezultata'!D:F,3,0)</f>
        <v>Sisak Caprag</v>
      </c>
      <c r="D21" s="47" t="str">
        <f>VLOOKUP(F21,'Tablica rezultata'!D:K,8,FALSE)</f>
        <v>https://vimeo.com/groups/414712/videos/190289523</v>
      </c>
      <c r="E21" s="47" t="str">
        <f>VLOOKUP(F21,'Tablica rezultata'!D:L,9,0)</f>
        <v>Dragica Terzić</v>
      </c>
      <c r="F21" s="44" t="s">
        <v>1398</v>
      </c>
      <c r="G21" s="47">
        <f>VLOOKUP(F21,'Tablica rezultata'!D:I,6,0)</f>
        <v>340</v>
      </c>
      <c r="H21" s="49">
        <f>VLOOKUP(F21,'Tablica rezultata'!D:J,7,0)</f>
        <v>5.5</v>
      </c>
    </row>
    <row r="22" spans="1:8" ht="15.75">
      <c r="A22" s="46">
        <f>IF((AND(H22=H21,G22=G21)),A21,COUNT($G$17:G22))</f>
        <v>6</v>
      </c>
      <c r="B22" s="47" t="str">
        <f>VLOOKUP(F22,'Tablica rezultata'!D:E,2,FALSE)</f>
        <v>OŠ Komarevo</v>
      </c>
      <c r="C22" s="47" t="str">
        <f>VLOOKUP(F22,'Tablica rezultata'!D:F,3,0)</f>
        <v>Sisak Caprag</v>
      </c>
      <c r="D22" s="47" t="str">
        <f>VLOOKUP(F22,'Tablica rezultata'!D:K,8,FALSE)</f>
        <v>https://vimeo.com/groups/414712/videos/190289521</v>
      </c>
      <c r="E22" s="47" t="str">
        <f>VLOOKUP(F22,'Tablica rezultata'!D:L,9,0)</f>
        <v>Dragica Terzić</v>
      </c>
      <c r="F22" s="44" t="s">
        <v>1407</v>
      </c>
      <c r="G22" s="47">
        <f>VLOOKUP(F22,'Tablica rezultata'!D:I,6,0)</f>
        <v>340</v>
      </c>
      <c r="H22" s="49">
        <f>VLOOKUP(F22,'Tablica rezultata'!D:J,7,0)</f>
        <v>5.7</v>
      </c>
    </row>
    <row r="23" spans="1:8" ht="15.75">
      <c r="A23" s="46">
        <f>IF((AND(H23=H22,G23=G22)),A22,COUNT($G$17:G23))</f>
        <v>7</v>
      </c>
      <c r="B23" s="47" t="str">
        <f>VLOOKUP(F23,'Tablica rezultata'!D:E,2,FALSE)</f>
        <v>OŠ Komarevo</v>
      </c>
      <c r="C23" s="47" t="str">
        <f>VLOOKUP(F23,'Tablica rezultata'!D:F,3,0)</f>
        <v>Sisak Caprag</v>
      </c>
      <c r="D23" s="47" t="str">
        <f>VLOOKUP(F23,'Tablica rezultata'!D:K,8,FALSE)</f>
        <v>https://vimeo.com/groups/414712/videos/190289522</v>
      </c>
      <c r="E23" s="47" t="str">
        <f>VLOOKUP(F23,'Tablica rezultata'!D:L,9,0)</f>
        <v>Dragica Terzić</v>
      </c>
      <c r="F23" s="44" t="s">
        <v>1403</v>
      </c>
      <c r="G23" s="47">
        <f>VLOOKUP(F23,'Tablica rezultata'!D:I,6,0)</f>
        <v>340</v>
      </c>
      <c r="H23" s="49">
        <f>VLOOKUP(F23,'Tablica rezultata'!D:J,7,0)</f>
        <v>5.8</v>
      </c>
    </row>
    <row r="24" spans="1:8" ht="15.75">
      <c r="A24" s="46">
        <f>IF((AND(H24=H23,G24=G23)),A23,COUNT($G$17:G24))</f>
        <v>7</v>
      </c>
      <c r="B24" s="47" t="str">
        <f>VLOOKUP(F24,'Tablica rezultata'!D:E,2,FALSE)</f>
        <v>OŠ 22.lipnja, Sisak</v>
      </c>
      <c r="C24" s="47" t="str">
        <f>VLOOKUP(F24,'Tablica rezultata'!D:F,3,0)</f>
        <v>Sisak</v>
      </c>
      <c r="D24" s="47" t="str">
        <f>VLOOKUP(F24,'Tablica rezultata'!D:K,8,FALSE)</f>
        <v>https://vimeo.com/190320842</v>
      </c>
      <c r="E24" s="47" t="str">
        <f>VLOOKUP(F24,'Tablica rezultata'!D:L,9,0)</f>
        <v>Dragica Terzić</v>
      </c>
      <c r="F24" s="44" t="s">
        <v>1672</v>
      </c>
      <c r="G24" s="47">
        <f>VLOOKUP(F24,'Tablica rezultata'!D:I,6,0)</f>
        <v>340</v>
      </c>
      <c r="H24" s="49">
        <f>VLOOKUP(F24,'Tablica rezultata'!D:J,7,0)</f>
        <v>5.8</v>
      </c>
    </row>
    <row r="25" spans="1:8" ht="15.75">
      <c r="A25" s="46">
        <f>IF((AND(H25=H24,G25=G24)),A24,COUNT($G$17:G25))</f>
        <v>9</v>
      </c>
      <c r="B25" s="47" t="str">
        <f>VLOOKUP(F25,'Tablica rezultata'!D:E,2,FALSE)</f>
        <v>OŠ Sunja</v>
      </c>
      <c r="C25" s="47" t="str">
        <f>VLOOKUP(F25,'Tablica rezultata'!D:F,3,0)</f>
        <v>Sunja</v>
      </c>
      <c r="D25" s="47" t="str">
        <f>VLOOKUP(F25,'Tablica rezultata'!D:K,8,FALSE)</f>
        <v>https://vimeo.com/190424379</v>
      </c>
      <c r="E25" s="47" t="str">
        <f>VLOOKUP(F25,'Tablica rezultata'!D:L,9,0)</f>
        <v>Marijan Ulaković</v>
      </c>
      <c r="F25" s="44" t="s">
        <v>2228</v>
      </c>
      <c r="G25" s="47">
        <f>VLOOKUP(F25,'Tablica rezultata'!D:I,6,0)</f>
        <v>340</v>
      </c>
      <c r="H25" s="49">
        <f>VLOOKUP(F25,'Tablica rezultata'!D:J,7,0)</f>
        <v>5.81</v>
      </c>
    </row>
    <row r="26" spans="1:8" ht="15.75">
      <c r="A26" s="46">
        <f>IF((AND(H26=H25,G26=G25)),A25,COUNT($G$17:G26))</f>
        <v>10</v>
      </c>
      <c r="B26" s="47" t="str">
        <f>VLOOKUP(F26,'Tablica rezultata'!D:E,2,FALSE)</f>
        <v>OŠ Sunja</v>
      </c>
      <c r="C26" s="47" t="str">
        <f>VLOOKUP(F26,'Tablica rezultata'!D:F,3,0)</f>
        <v>Sunja</v>
      </c>
      <c r="D26" s="47" t="str">
        <f>VLOOKUP(F26,'Tablica rezultata'!D:K,8,FALSE)</f>
        <v>https://vimeo.com/190424400</v>
      </c>
      <c r="E26" s="47" t="str">
        <f>VLOOKUP(F26,'Tablica rezultata'!D:L,9,0)</f>
        <v>Marijan Ulaković</v>
      </c>
      <c r="F26" s="44" t="s">
        <v>2230</v>
      </c>
      <c r="G26" s="47">
        <f>VLOOKUP(F26,'Tablica rezultata'!D:I,6,0)</f>
        <v>340</v>
      </c>
      <c r="H26" s="49">
        <f>VLOOKUP(F26,'Tablica rezultata'!D:J,7,0)</f>
        <v>5.94</v>
      </c>
    </row>
    <row r="27" spans="1:8" ht="15.75">
      <c r="A27" s="46">
        <f>IF((AND(H27=H26,G27=G26)),A26,COUNT($G$17:G27))</f>
        <v>11</v>
      </c>
      <c r="B27" s="47" t="str">
        <f>VLOOKUP(F27,'Tablica rezultata'!D:E,2,FALSE)</f>
        <v>OŠ 22.lipnja, Sisak</v>
      </c>
      <c r="C27" s="47" t="str">
        <f>VLOOKUP(F27,'Tablica rezultata'!D:F,3,0)</f>
        <v>Sisak</v>
      </c>
      <c r="D27" s="47" t="str">
        <f>VLOOKUP(F27,'Tablica rezultata'!D:K,8,FALSE)</f>
        <v>https://vimeo.com/190321349</v>
      </c>
      <c r="E27" s="47" t="str">
        <f>VLOOKUP(F27,'Tablica rezultata'!D:L,9,0)</f>
        <v>Dragica Terzić</v>
      </c>
      <c r="F27" s="44" t="s">
        <v>1674</v>
      </c>
      <c r="G27" s="47">
        <f>VLOOKUP(F27,'Tablica rezultata'!D:I,6,0)</f>
        <v>340</v>
      </c>
      <c r="H27" s="49">
        <f>VLOOKUP(F27,'Tablica rezultata'!D:J,7,0)</f>
        <v>6.3</v>
      </c>
    </row>
    <row r="28" spans="1:8" ht="15.75">
      <c r="A28" s="46">
        <f>IF((AND(H28=H27,G28=G27)),A27,COUNT($G$17:G28))</f>
        <v>12</v>
      </c>
      <c r="B28" s="47" t="str">
        <f>VLOOKUP(F28,'Tablica rezultata'!D:E,2,FALSE)</f>
        <v>OŠ 22.lipnja, Sisak</v>
      </c>
      <c r="C28" s="47" t="str">
        <f>VLOOKUP(F28,'Tablica rezultata'!D:F,3,0)</f>
        <v>Sisak</v>
      </c>
      <c r="D28" s="47" t="str">
        <f>VLOOKUP(F28,'Tablica rezultata'!D:K,8,FALSE)</f>
        <v>https://vimeo.com/190322310</v>
      </c>
      <c r="E28" s="47" t="str">
        <f>VLOOKUP(F28,'Tablica rezultata'!D:L,9,0)</f>
        <v>Dragica Terzić</v>
      </c>
      <c r="F28" s="44" t="s">
        <v>1678</v>
      </c>
      <c r="G28" s="47">
        <f>VLOOKUP(F28,'Tablica rezultata'!D:I,6,0)</f>
        <v>340</v>
      </c>
      <c r="H28" s="49">
        <f>VLOOKUP(F28,'Tablica rezultata'!D:J,7,0)</f>
        <v>7.2</v>
      </c>
    </row>
    <row r="29" spans="1:8" ht="15.75">
      <c r="A29" s="46">
        <f>IF((AND(H29=H28,G29=G28)),A28,COUNT($G$17:G29))</f>
        <v>13</v>
      </c>
      <c r="B29" s="47" t="str">
        <f>VLOOKUP(F29,'Tablica rezultata'!D:E,2,FALSE)</f>
        <v>Zajednica tehničke kulture grada Siska</v>
      </c>
      <c r="C29" s="47" t="str">
        <f>VLOOKUP(F29,'Tablica rezultata'!D:F,3,0)</f>
        <v>Sisak</v>
      </c>
      <c r="D29" s="47" t="str">
        <f>VLOOKUP(F29,'Tablica rezultata'!D:K,8,FALSE)</f>
        <v>https://vimeo.com/190354076</v>
      </c>
      <c r="E29" s="47" t="str">
        <f>VLOOKUP(F29,'Tablica rezultata'!D:L,9,0)</f>
        <v>Tomislav Šebalj</v>
      </c>
      <c r="F29" s="44" t="s">
        <v>2520</v>
      </c>
      <c r="G29" s="47">
        <f>VLOOKUP(F29,'Tablica rezultata'!D:I,6,0)</f>
        <v>330</v>
      </c>
      <c r="H29" s="49">
        <f>VLOOKUP(F29,'Tablica rezultata'!D:J,7,0)</f>
        <v>12.19</v>
      </c>
    </row>
    <row r="30" spans="1:8" ht="15.75">
      <c r="A30" s="46">
        <f>IF((AND(H30=H29,G30=G29)),A29,COUNT($G$17:G30))</f>
        <v>14</v>
      </c>
      <c r="B30" s="47" t="str">
        <f>VLOOKUP(F30,'Tablica rezultata'!D:E,2,FALSE)</f>
        <v>OŠ  "Braća Bobetko" Sisak</v>
      </c>
      <c r="C30" s="47" t="str">
        <f>VLOOKUP(F30,'Tablica rezultata'!D:F,3,0)</f>
        <v>Sisak</v>
      </c>
      <c r="D30" s="47" t="str">
        <f>VLOOKUP(F30,'Tablica rezultata'!D:K,8,FALSE)</f>
        <v>https://vimeo.com/190354088</v>
      </c>
      <c r="E30" s="47" t="str">
        <f>VLOOKUP(F30,'Tablica rezultata'!D:L,9,0)</f>
        <v>Jasminka Gerin</v>
      </c>
      <c r="F30" s="44" t="s">
        <v>1773</v>
      </c>
      <c r="G30" s="47">
        <f>VLOOKUP(F30,'Tablica rezultata'!D:I,6,0)</f>
        <v>330</v>
      </c>
      <c r="H30" s="49">
        <f>VLOOKUP(F30,'Tablica rezultata'!D:J,7,0)</f>
        <v>12.6</v>
      </c>
    </row>
    <row r="31" spans="1:8" ht="15.75">
      <c r="A31" s="46">
        <f>IF((AND(H31=H30,G31=G30)),A30,COUNT($G$17:G31))</f>
        <v>15</v>
      </c>
      <c r="B31" s="47" t="str">
        <f>VLOOKUP(F31,'Tablica rezultata'!D:E,2,FALSE)</f>
        <v>OŠ  "Braća Bobetko" Sisak</v>
      </c>
      <c r="C31" s="47" t="str">
        <f>VLOOKUP(F31,'Tablica rezultata'!D:F,3,0)</f>
        <v>Sisak</v>
      </c>
      <c r="D31" s="47" t="str">
        <f>VLOOKUP(F31,'Tablica rezultata'!D:K,8,FALSE)</f>
        <v>https://vimeo.com/190354909</v>
      </c>
      <c r="E31" s="47" t="str">
        <f>VLOOKUP(F31,'Tablica rezultata'!D:L,9,0)</f>
        <v>Jasminka Gerin</v>
      </c>
      <c r="F31" s="44" t="s">
        <v>1777</v>
      </c>
      <c r="G31" s="47">
        <f>VLOOKUP(F31,'Tablica rezultata'!D:I,6,0)</f>
        <v>330</v>
      </c>
      <c r="H31" s="49">
        <f>VLOOKUP(F31,'Tablica rezultata'!D:J,7,0)</f>
        <v>12.61</v>
      </c>
    </row>
    <row r="32" spans="1:8" ht="15.75">
      <c r="A32" s="46">
        <f>IF((AND(H32=H31,G32=G31)),A31,COUNT($G$17:G32))</f>
        <v>16</v>
      </c>
      <c r="B32" s="47" t="str">
        <f>VLOOKUP(F32,'Tablica rezultata'!D:E,2,FALSE)</f>
        <v>OŠ  "Braća Bobetko" Sisak</v>
      </c>
      <c r="C32" s="47" t="str">
        <f>VLOOKUP(F32,'Tablica rezultata'!D:F,3,0)</f>
        <v>Sisak</v>
      </c>
      <c r="D32" s="47" t="str">
        <f>VLOOKUP(F32,'Tablica rezultata'!D:K,8,FALSE)</f>
        <v>https://vimeo.com/190354087</v>
      </c>
      <c r="E32" s="47" t="str">
        <f>VLOOKUP(F32,'Tablica rezultata'!D:L,9,0)</f>
        <v>Jasminka Gerin</v>
      </c>
      <c r="F32" s="44" t="s">
        <v>1770</v>
      </c>
      <c r="G32" s="47">
        <f>VLOOKUP(F32,'Tablica rezultata'!D:I,6,0)</f>
        <v>330</v>
      </c>
      <c r="H32" s="49">
        <f>VLOOKUP(F32,'Tablica rezultata'!D:J,7,0)</f>
        <v>12.7</v>
      </c>
    </row>
    <row r="33" spans="1:8" ht="15.75">
      <c r="A33" s="46">
        <f>IF((AND(H33=H32,G33=G32)),A32,COUNT($G$17:G33))</f>
        <v>17</v>
      </c>
      <c r="B33" s="47" t="str">
        <f>VLOOKUP(F33,'Tablica rezultata'!D:E,2,FALSE)</f>
        <v>Zajednica tehničke kulture grada Siska</v>
      </c>
      <c r="C33" s="47" t="str">
        <f>VLOOKUP(F33,'Tablica rezultata'!D:F,3,0)</f>
        <v>Sisak</v>
      </c>
      <c r="D33" s="47" t="str">
        <f>VLOOKUP(F33,'Tablica rezultata'!D:K,8,FALSE)</f>
        <v>https://vimeo.com/190354077</v>
      </c>
      <c r="E33" s="47" t="str">
        <f>VLOOKUP(F33,'Tablica rezultata'!D:L,9,0)</f>
        <v>Tomislav Šebalj</v>
      </c>
      <c r="F33" s="44" t="s">
        <v>2523</v>
      </c>
      <c r="G33" s="47">
        <f>VLOOKUP(F33,'Tablica rezultata'!D:I,6,0)</f>
        <v>330</v>
      </c>
      <c r="H33" s="49">
        <f>VLOOKUP(F33,'Tablica rezultata'!D:J,7,0)</f>
        <v>12.73</v>
      </c>
    </row>
    <row r="34" spans="1:8" ht="15.75">
      <c r="A34" s="46">
        <f>IF((AND(H34=H33,G34=G33)),A33,COUNT($G$17:G34))</f>
        <v>18</v>
      </c>
      <c r="B34" s="47" t="str">
        <f>VLOOKUP(F34,'Tablica rezultata'!D:E,2,FALSE)</f>
        <v>OŠ  "Braća Bobetko" Sisak</v>
      </c>
      <c r="C34" s="47" t="str">
        <f>VLOOKUP(F34,'Tablica rezultata'!D:F,3,0)</f>
        <v>Sisak</v>
      </c>
      <c r="D34" s="47" t="str">
        <f>VLOOKUP(F34,'Tablica rezultata'!D:K,8,FALSE)</f>
        <v>https://vimeo.com/190354090</v>
      </c>
      <c r="E34" s="47" t="str">
        <f>VLOOKUP(F34,'Tablica rezultata'!D:L,9,0)</f>
        <v>Jasminka Gerin</v>
      </c>
      <c r="F34" s="44" t="s">
        <v>1775</v>
      </c>
      <c r="G34" s="47">
        <f>VLOOKUP(F34,'Tablica rezultata'!D:I,6,0)</f>
        <v>320</v>
      </c>
      <c r="H34" s="49">
        <f>VLOOKUP(F34,'Tablica rezultata'!D:J,7,0)</f>
        <v>14.1</v>
      </c>
    </row>
    <row r="35" spans="1:8" ht="15.75">
      <c r="A35" s="46">
        <f>IF((AND(H35=H34,G35=G34)),A34,COUNT($G$17:G35))</f>
        <v>19</v>
      </c>
      <c r="B35" s="47" t="str">
        <f>VLOOKUP(F35,'Tablica rezultata'!D:E,2,FALSE)</f>
        <v>OŠ Sunja</v>
      </c>
      <c r="C35" s="47" t="str">
        <f>VLOOKUP(F35,'Tablica rezultata'!D:F,3,0)</f>
        <v>Sunja</v>
      </c>
      <c r="D35" s="47" t="str">
        <f>VLOOKUP(F35,'Tablica rezultata'!D:K,8,FALSE)</f>
        <v>https://vimeo.com/190424474</v>
      </c>
      <c r="E35" s="47" t="str">
        <f>VLOOKUP(F35,'Tablica rezultata'!D:L,9,0)</f>
        <v>Marijan Ulaković</v>
      </c>
      <c r="F35" s="44" t="s">
        <v>2236</v>
      </c>
      <c r="G35" s="47">
        <f>VLOOKUP(F35,'Tablica rezultata'!D:I,6,0)</f>
        <v>300</v>
      </c>
      <c r="H35" s="49">
        <f>VLOOKUP(F35,'Tablica rezultata'!D:J,7,0)</f>
        <v>5.04</v>
      </c>
    </row>
    <row r="36" spans="1:8" ht="15.75">
      <c r="A36" s="46">
        <f>IF((AND(H36=H35,G36=G35)),A35,COUNT($G$17:G36))</f>
        <v>20</v>
      </c>
      <c r="B36" s="47" t="str">
        <f>VLOOKUP(F36,'Tablica rezultata'!D:E,2,FALSE)</f>
        <v>OŠ Sunja</v>
      </c>
      <c r="C36" s="47" t="str">
        <f>VLOOKUP(F36,'Tablica rezultata'!D:F,3,0)</f>
        <v>Sunja</v>
      </c>
      <c r="D36" s="47" t="str">
        <f>VLOOKUP(F36,'Tablica rezultata'!D:K,8,FALSE)</f>
        <v>https://vimeo.com/190424453</v>
      </c>
      <c r="E36" s="47" t="str">
        <f>VLOOKUP(F36,'Tablica rezultata'!D:L,9,0)</f>
        <v>Marijan Ulaković</v>
      </c>
      <c r="F36" s="44" t="s">
        <v>2234</v>
      </c>
      <c r="G36" s="47">
        <f>VLOOKUP(F36,'Tablica rezultata'!D:I,6,0)</f>
        <v>300</v>
      </c>
      <c r="H36" s="49">
        <f>VLOOKUP(F36,'Tablica rezultata'!D:J,7,0)</f>
        <v>5.35</v>
      </c>
    </row>
    <row r="37" spans="1:8" ht="15.75">
      <c r="A37" s="46">
        <f>IF((AND(H37=H36,G37=G36)),A36,COUNT($G$17:G37))</f>
        <v>21</v>
      </c>
      <c r="B37" s="47" t="str">
        <f>VLOOKUP(F37,'Tablica rezultata'!D:E,2,FALSE)</f>
        <v>OŠ Sunja</v>
      </c>
      <c r="C37" s="47" t="str">
        <f>VLOOKUP(F37,'Tablica rezultata'!D:F,3,0)</f>
        <v>Sunja</v>
      </c>
      <c r="D37" s="47" t="str">
        <f>VLOOKUP(F37,'Tablica rezultata'!D:K,8,FALSE)</f>
        <v>https://vimeo.com/190424521</v>
      </c>
      <c r="E37" s="47" t="str">
        <f>VLOOKUP(F37,'Tablica rezultata'!D:L,9,0)</f>
        <v>Marijan Ulaković</v>
      </c>
      <c r="F37" s="44" t="s">
        <v>2238</v>
      </c>
      <c r="G37" s="47">
        <f>VLOOKUP(F37,'Tablica rezultata'!D:I,6,0)</f>
        <v>300</v>
      </c>
      <c r="H37" s="49">
        <f>VLOOKUP(F37,'Tablica rezultata'!D:J,7,0)</f>
        <v>5.46</v>
      </c>
    </row>
    <row r="38" spans="1:8" ht="15.75">
      <c r="A38" s="46">
        <f>IF((AND(H38=H37,G38=G37)),A37,COUNT($G$17:G38))</f>
        <v>22</v>
      </c>
      <c r="B38" s="47" t="str">
        <f>VLOOKUP(F38,'Tablica rezultata'!D:E,2,FALSE)</f>
        <v>OŠ Sunja</v>
      </c>
      <c r="C38" s="47" t="str">
        <f>VLOOKUP(F38,'Tablica rezultata'!D:F,3,0)</f>
        <v>Sunja</v>
      </c>
      <c r="D38" s="47" t="str">
        <f>VLOOKUP(F38,'Tablica rezultata'!D:K,8,FALSE)</f>
        <v>https://vimeo.com/190424428</v>
      </c>
      <c r="E38" s="47" t="str">
        <f>VLOOKUP(F38,'Tablica rezultata'!D:L,9,0)</f>
        <v>Marijan Ulaković</v>
      </c>
      <c r="F38" s="44" t="s">
        <v>2232</v>
      </c>
      <c r="G38" s="47">
        <f>VLOOKUP(F38,'Tablica rezultata'!D:I,6,0)</f>
        <v>300</v>
      </c>
      <c r="H38" s="49">
        <f>VLOOKUP(F38,'Tablica rezultata'!D:J,7,0)</f>
        <v>6.13</v>
      </c>
    </row>
    <row r="39" spans="1:8" ht="15.75">
      <c r="A39" s="46">
        <f>IF((AND(H39=H38,G39=G38)),A38,COUNT($G$17:G39))</f>
        <v>23</v>
      </c>
      <c r="B39" s="47" t="str">
        <f>VLOOKUP(F39,'Tablica rezultata'!D:E,2,FALSE)</f>
        <v>OŠ Komarevo</v>
      </c>
      <c r="C39" s="47" t="str">
        <f>VLOOKUP(F39,'Tablica rezultata'!D:F,3,0)</f>
        <v>Sisak Caprag</v>
      </c>
      <c r="D39" s="47" t="str">
        <f>VLOOKUP(F39,'Tablica rezultata'!D:K,8,FALSE)</f>
        <v>https://vimeo.com/groups/414712/videos/190289524</v>
      </c>
      <c r="E39" s="47" t="str">
        <f>VLOOKUP(F39,'Tablica rezultata'!D:L,9,0)</f>
        <v>Dragica Terzić</v>
      </c>
      <c r="F39" s="44" t="s">
        <v>1401</v>
      </c>
      <c r="G39" s="47">
        <f>VLOOKUP(F39,'Tablica rezultata'!D:I,6,0)</f>
        <v>290</v>
      </c>
      <c r="H39" s="49">
        <f>VLOOKUP(F39,'Tablica rezultata'!D:J,7,0)</f>
        <v>6</v>
      </c>
    </row>
    <row r="40" spans="1:8" ht="15.75">
      <c r="A40" s="46">
        <f>IF((AND(H40=H39,G40=G39)),A39,COUNT($G$17:G40))</f>
        <v>24</v>
      </c>
      <c r="B40" s="47" t="str">
        <f>VLOOKUP(F40,'Tablica rezultata'!D:E,2,FALSE)</f>
        <v>OŠ Sunja</v>
      </c>
      <c r="C40" s="47" t="str">
        <f>VLOOKUP(F40,'Tablica rezultata'!D:F,3,0)</f>
        <v>Sunja</v>
      </c>
      <c r="D40" s="47" t="str">
        <f>VLOOKUP(F40,'Tablica rezultata'!D:K,8,FALSE)</f>
        <v>https://vimeo.com/190424355</v>
      </c>
      <c r="E40" s="47" t="str">
        <f>VLOOKUP(F40,'Tablica rezultata'!D:L,9,0)</f>
        <v>Marijan Ulaković</v>
      </c>
      <c r="F40" s="44" t="s">
        <v>2226</v>
      </c>
      <c r="G40" s="47">
        <f>VLOOKUP(F40,'Tablica rezultata'!D:I,6,0)</f>
        <v>280</v>
      </c>
      <c r="H40" s="49">
        <f>VLOOKUP(F40,'Tablica rezultata'!D:J,7,0)</f>
        <v>5.42</v>
      </c>
    </row>
    <row r="41" spans="1:8" ht="15.75">
      <c r="A41" s="46">
        <f>IF((AND(H41=H40,G41=G40)),A40,COUNT($G$17:G41))</f>
        <v>25</v>
      </c>
      <c r="B41" s="47" t="str">
        <f>VLOOKUP(F41,'Tablica rezultata'!D:E,2,FALSE)</f>
        <v>OŠ Sunja</v>
      </c>
      <c r="C41" s="47" t="str">
        <f>VLOOKUP(F41,'Tablica rezultata'!D:F,3,0)</f>
        <v>Sunja</v>
      </c>
      <c r="D41" s="47" t="str">
        <f>VLOOKUP(F41,'Tablica rezultata'!D:K,8,FALSE)</f>
        <v>https://vimeo.com/190424308</v>
      </c>
      <c r="E41" s="47" t="str">
        <f>VLOOKUP(F41,'Tablica rezultata'!D:L,9,0)</f>
        <v>Marijan Ulaković</v>
      </c>
      <c r="F41" s="44" t="s">
        <v>2224</v>
      </c>
      <c r="G41" s="47">
        <f>VLOOKUP(F41,'Tablica rezultata'!D:I,6,0)</f>
        <v>280</v>
      </c>
      <c r="H41" s="49">
        <f>VLOOKUP(F41,'Tablica rezultata'!D:J,7,0)</f>
        <v>6.25</v>
      </c>
    </row>
    <row r="42" spans="1:8" ht="15.75">
      <c r="A42" s="46">
        <f>IF((AND(H42=H41,G42=G41)),A41,COUNT($G$17:G42))</f>
        <v>26</v>
      </c>
      <c r="B42" s="47" t="str">
        <f>VLOOKUP(F42,'Tablica rezultata'!D:E,2,FALSE)</f>
        <v>Zajednica tehničke kulture grada Siska</v>
      </c>
      <c r="C42" s="47" t="str">
        <f>VLOOKUP(F42,'Tablica rezultata'!D:F,3,0)</f>
        <v>Sisak</v>
      </c>
      <c r="D42" s="47" t="str">
        <f>VLOOKUP(F42,'Tablica rezultata'!D:K,8,FALSE)</f>
        <v>https://vimeo.com/190354079</v>
      </c>
      <c r="E42" s="47" t="str">
        <f>VLOOKUP(F42,'Tablica rezultata'!D:L,9,0)</f>
        <v>Tomislav Šebalj</v>
      </c>
      <c r="F42" s="44" t="s">
        <v>2527</v>
      </c>
      <c r="G42" s="47">
        <f>VLOOKUP(F42,'Tablica rezultata'!D:I,6,0)</f>
        <v>280</v>
      </c>
      <c r="H42" s="49">
        <f>VLOOKUP(F42,'Tablica rezultata'!D:J,7,0)</f>
        <v>11.82</v>
      </c>
    </row>
    <row r="43" spans="1:8" ht="15.75">
      <c r="A43" s="46">
        <f>IF((AND(H43=H42,G43=G42)),A42,COUNT($G$17:G43))</f>
        <v>27</v>
      </c>
      <c r="B43" s="47" t="str">
        <f>VLOOKUP(F43,'Tablica rezultata'!D:E,2,FALSE)</f>
        <v>Zajednica tehničke kulture grada Siska</v>
      </c>
      <c r="C43" s="47" t="str">
        <f>VLOOKUP(F43,'Tablica rezultata'!D:F,3,0)</f>
        <v>Sisak</v>
      </c>
      <c r="D43" s="47" t="str">
        <f>VLOOKUP(F43,'Tablica rezultata'!D:K,8,FALSE)</f>
        <v>https://vimeo.com/190354078</v>
      </c>
      <c r="E43" s="47" t="str">
        <f>VLOOKUP(F43,'Tablica rezultata'!D:L,9,0)</f>
        <v>Tomislav Šebalj</v>
      </c>
      <c r="F43" s="44" t="s">
        <v>2525</v>
      </c>
      <c r="G43" s="47">
        <f>VLOOKUP(F43,'Tablica rezultata'!D:I,6,0)</f>
        <v>280</v>
      </c>
      <c r="H43" s="49">
        <f>VLOOKUP(F43,'Tablica rezultata'!D:J,7,0)</f>
        <v>14.98</v>
      </c>
    </row>
    <row r="44" spans="1:8" ht="15.75">
      <c r="A44" s="46">
        <f>IF((AND(H44=H43,G44=G43)),A43,COUNT($G$17:G44))</f>
        <v>28</v>
      </c>
      <c r="B44" s="47" t="str">
        <f>VLOOKUP(F44,'Tablica rezultata'!D:E,2,FALSE)</f>
        <v xml:space="preserve">Udruga za promicanje informatike, kulture i suživota </v>
      </c>
      <c r="C44" s="47" t="str">
        <f>VLOOKUP(F44,'Tablica rezultata'!D:F,3,0)</f>
        <v xml:space="preserve">Petrinja </v>
      </c>
      <c r="D44" s="47" t="str">
        <f>VLOOKUP(F44,'Tablica rezultata'!D:K,8,FALSE)</f>
        <v>https://vimeo.com/190434620</v>
      </c>
      <c r="E44" s="47" t="str">
        <f>VLOOKUP(F44,'Tablica rezultata'!D:L,9,0)</f>
        <v>Luka Kositer</v>
      </c>
      <c r="F44" s="44" t="s">
        <v>2606</v>
      </c>
      <c r="G44" s="47">
        <f>VLOOKUP(F44,'Tablica rezultata'!D:I,6,0)</f>
        <v>210</v>
      </c>
      <c r="H44" s="49">
        <f>VLOOKUP(F44,'Tablica rezultata'!D:J,7,0)</f>
        <v>4</v>
      </c>
    </row>
    <row r="45" spans="1:8" ht="15.75">
      <c r="A45" s="46">
        <f>IF((AND(H45=H44,G45=G44)),A44,COUNT($G$17:G45))</f>
        <v>29</v>
      </c>
      <c r="B45" s="47" t="str">
        <f>VLOOKUP(F45,'Tablica rezultata'!D:E,2,FALSE)</f>
        <v>OŠ Dvor</v>
      </c>
      <c r="C45" s="47" t="str">
        <f>VLOOKUP(F45,'Tablica rezultata'!D:F,3,0)</f>
        <v>Dvor</v>
      </c>
      <c r="D45" s="47" t="str">
        <f>VLOOKUP(F45,'Tablica rezultata'!D:K,8,FALSE)</f>
        <v>https://vimeo.com/190079235</v>
      </c>
      <c r="E45" s="47" t="str">
        <f>VLOOKUP(F45,'Tablica rezultata'!D:L,9,0)</f>
        <v>Vesna Majdandžić</v>
      </c>
      <c r="F45" s="44" t="s">
        <v>923</v>
      </c>
      <c r="G45" s="48">
        <f>VLOOKUP(F45,'Tablica rezultata'!D:I,6,0)</f>
        <v>200</v>
      </c>
      <c r="H45" s="49">
        <f>VLOOKUP(F45,'Tablica rezultata'!D:J,7,0)</f>
        <v>6.3</v>
      </c>
    </row>
    <row r="46" spans="1:8" ht="15.75">
      <c r="A46" s="46">
        <f>IF((AND(H46=H45,G46=G45)),A45,COUNT($G$17:G46))</f>
        <v>30</v>
      </c>
      <c r="B46" s="47" t="str">
        <f>VLOOKUP(F46,'Tablica rezultata'!D:E,2,FALSE)</f>
        <v>OŠ Dvor</v>
      </c>
      <c r="C46" s="47" t="str">
        <f>VLOOKUP(F46,'Tablica rezultata'!D:F,3,0)</f>
        <v>Dvor</v>
      </c>
      <c r="D46" s="47" t="str">
        <f>VLOOKUP(F46,'Tablica rezultata'!D:K,8,FALSE)</f>
        <v>https://vimeo.com/190079797</v>
      </c>
      <c r="E46" s="47" t="str">
        <f>VLOOKUP(F46,'Tablica rezultata'!D:L,9,0)</f>
        <v>Vesna Majdandžić</v>
      </c>
      <c r="F46" s="44" t="s">
        <v>930</v>
      </c>
      <c r="G46" s="47">
        <f>VLOOKUP(F46,'Tablica rezultata'!D:I,6,0)</f>
        <v>200</v>
      </c>
      <c r="H46" s="49">
        <f>VLOOKUP(F46,'Tablica rezultata'!D:J,7,0)</f>
        <v>6.4</v>
      </c>
    </row>
    <row r="47" spans="1:8" ht="15.75">
      <c r="A47" s="46">
        <f>IF((AND(H47=H46,G47=G46)),A46,COUNT($G$17:G47))</f>
        <v>31</v>
      </c>
      <c r="B47" s="47" t="str">
        <f>VLOOKUP(F47,'Tablica rezultata'!D:E,2,FALSE)</f>
        <v>OŠ Dvor</v>
      </c>
      <c r="C47" s="47" t="str">
        <f>VLOOKUP(F47,'Tablica rezultata'!D:F,3,0)</f>
        <v>Dvor</v>
      </c>
      <c r="D47" s="47" t="str">
        <f>VLOOKUP(F47,'Tablica rezultata'!D:K,8,FALSE)</f>
        <v>https://vimeo.com/190079639</v>
      </c>
      <c r="E47" s="47" t="str">
        <f>VLOOKUP(F47,'Tablica rezultata'!D:L,9,0)</f>
        <v>Vesna Majdandžić</v>
      </c>
      <c r="F47" s="44" t="s">
        <v>928</v>
      </c>
      <c r="G47" s="47">
        <f>VLOOKUP(F47,'Tablica rezultata'!D:I,6,0)</f>
        <v>170</v>
      </c>
      <c r="H47" s="49">
        <f>VLOOKUP(F47,'Tablica rezultata'!D:J,7,0)</f>
        <v>18.399999999999999</v>
      </c>
    </row>
    <row r="48" spans="1:8" ht="15.75">
      <c r="A48" s="46">
        <f>IF((AND(H48=H47,G48=G47)),A47,COUNT($G$17:G48))</f>
        <v>32</v>
      </c>
      <c r="B48" s="47" t="str">
        <f>VLOOKUP(F48,'Tablica rezultata'!D:E,2,FALSE)</f>
        <v>OŠ Dvor</v>
      </c>
      <c r="C48" s="47" t="str">
        <f>VLOOKUP(F48,'Tablica rezultata'!D:F,3,0)</f>
        <v>Dvor</v>
      </c>
      <c r="D48" s="47" t="str">
        <f>VLOOKUP(F48,'Tablica rezultata'!D:K,8,FALSE)</f>
        <v>https://vimeo.com/190079490</v>
      </c>
      <c r="E48" s="47" t="str">
        <f>VLOOKUP(F48,'Tablica rezultata'!D:L,9,0)</f>
        <v>Vesna Majdandžić</v>
      </c>
      <c r="F48" s="44" t="s">
        <v>926</v>
      </c>
      <c r="G48" s="48">
        <f>VLOOKUP(F48,'Tablica rezultata'!D:I,6,0)</f>
        <v>170</v>
      </c>
      <c r="H48" s="49">
        <f>VLOOKUP(F48,'Tablica rezultata'!D:J,7,0)</f>
        <v>18.7</v>
      </c>
    </row>
  </sheetData>
  <sortState ref="A17:H48">
    <sortCondition descending="1" ref="G17:G48"/>
    <sortCondition ref="H17:H48"/>
  </sortState>
  <mergeCells count="1">
    <mergeCell ref="B1:F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47"/>
  <sheetViews>
    <sheetView showGridLines="0" workbookViewId="0"/>
  </sheetViews>
  <sheetFormatPr defaultRowHeight="15"/>
  <cols>
    <col min="1" max="1" width="9.140625" style="10"/>
    <col min="2" max="2" width="67.85546875" style="10" bestFit="1" customWidth="1"/>
    <col min="3" max="4" width="29.42578125" style="10" bestFit="1" customWidth="1"/>
    <col min="5" max="5" width="22.7109375" style="10" bestFit="1" customWidth="1"/>
    <col min="6" max="6" width="19.42578125" style="10" bestFit="1" customWidth="1"/>
    <col min="7" max="7" width="9.7109375" style="10" bestFit="1" customWidth="1"/>
    <col min="8" max="8" width="31" style="10" bestFit="1" customWidth="1"/>
  </cols>
  <sheetData>
    <row r="1" spans="1:16" ht="23.25">
      <c r="B1" s="54" t="s">
        <v>2888</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Bogoslav Šulek</v>
      </c>
      <c r="C5" s="47" t="str">
        <f>VLOOKUP(F5,'Tablica rezultata'!D:F,3,0)</f>
        <v>Slavonski Brod</v>
      </c>
      <c r="D5" s="47" t="str">
        <f>VLOOKUP(F5,'Tablica rezultata'!D:K,8,FALSE)</f>
        <v>https://vimeo.com/190178647</v>
      </c>
      <c r="E5" s="47" t="str">
        <f>VLOOKUP(F5,'Tablica rezultata'!D:L,9,0)</f>
        <v>Mihael Ivanišević</v>
      </c>
      <c r="F5" s="44" t="s">
        <v>1750</v>
      </c>
      <c r="G5" s="47">
        <f>VLOOKUP(F5,'Tablica rezultata'!D:I,6,0)</f>
        <v>190</v>
      </c>
      <c r="H5" s="49">
        <f>VLOOKUP(F5,'Tablica rezultata'!D:J,7,0)</f>
        <v>2.9</v>
      </c>
      <c r="I5" s="11"/>
      <c r="J5" s="11"/>
      <c r="K5" s="12"/>
      <c r="L5" s="11"/>
      <c r="M5" s="12"/>
      <c r="N5" s="12"/>
      <c r="O5" s="14"/>
      <c r="P5" s="14"/>
    </row>
    <row r="6" spans="1:16" ht="15.75">
      <c r="A6" s="46">
        <f>IF((AND(H6=H5,G6=G5)),A5,COUNT($G$5:G6))</f>
        <v>2</v>
      </c>
      <c r="B6" s="47" t="str">
        <f>VLOOKUP(F6,'Tablica rezultata'!D:E,2,FALSE)</f>
        <v>OŠ Bogoslav Šulek</v>
      </c>
      <c r="C6" s="47" t="str">
        <f>VLOOKUP(F6,'Tablica rezultata'!D:F,3,0)</f>
        <v>Slavonski Brod</v>
      </c>
      <c r="D6" s="47" t="str">
        <f>VLOOKUP(F6,'Tablica rezultata'!D:K,8,FALSE)</f>
        <v>https://vimeo.com/190179258</v>
      </c>
      <c r="E6" s="47" t="str">
        <f>VLOOKUP(F6,'Tablica rezultata'!D:L,9,0)</f>
        <v>Mihael Ivanišević</v>
      </c>
      <c r="F6" s="44" t="s">
        <v>1753</v>
      </c>
      <c r="G6" s="47">
        <f>VLOOKUP(F6,'Tablica rezultata'!D:I,6,0)</f>
        <v>190</v>
      </c>
      <c r="H6" s="49">
        <f>VLOOKUP(F6,'Tablica rezultata'!D:J,7,0)</f>
        <v>3</v>
      </c>
      <c r="I6" s="11"/>
      <c r="J6" s="11"/>
      <c r="K6" s="12"/>
      <c r="L6" s="11"/>
      <c r="M6" s="12"/>
      <c r="N6" s="12"/>
      <c r="O6" s="14"/>
      <c r="P6" s="14"/>
    </row>
    <row r="7" spans="1:16" ht="15.75">
      <c r="A7" s="46">
        <f>IF((AND(H7=H6,G7=G6)),A6,COUNT($G$5:G7))</f>
        <v>3</v>
      </c>
      <c r="B7" s="47" t="str">
        <f>VLOOKUP(F7,'Tablica rezultata'!D:E,2,FALSE)</f>
        <v>Zajednica tehničke kulture grada Slavonskog Broda</v>
      </c>
      <c r="C7" s="47" t="str">
        <f>VLOOKUP(F7,'Tablica rezultata'!D:F,3,0)</f>
        <v>Slavonski Brod</v>
      </c>
      <c r="D7" s="47" t="str">
        <f>VLOOKUP(F7,'Tablica rezultata'!D:K,8,FALSE)</f>
        <v>https://vimeo.com/190418741</v>
      </c>
      <c r="E7" s="47" t="str">
        <f>VLOOKUP(F7,'Tablica rezultata'!D:L,9,0)</f>
        <v>Mladen Damjanović</v>
      </c>
      <c r="F7" s="44" t="s">
        <v>2516</v>
      </c>
      <c r="G7" s="47">
        <f>VLOOKUP(F7,'Tablica rezultata'!D:I,6,0)</f>
        <v>190</v>
      </c>
      <c r="H7" s="49">
        <f>VLOOKUP(F7,'Tablica rezultata'!D:J,7,0)</f>
        <v>4.68</v>
      </c>
      <c r="I7" s="11"/>
      <c r="J7" s="11"/>
      <c r="K7" s="12"/>
      <c r="L7" s="11"/>
      <c r="M7" s="12"/>
      <c r="N7" s="12"/>
      <c r="O7" s="14"/>
      <c r="P7" s="14"/>
    </row>
    <row r="8" spans="1:16" ht="15.75">
      <c r="A8" s="46">
        <f>IF((AND(H8=H7,G8=G7)),A7,COUNT($G$5:G8))</f>
        <v>4</v>
      </c>
      <c r="B8" s="47" t="str">
        <f>VLOOKUP(F8,'Tablica rezultata'!D:E,2,FALSE)</f>
        <v>Zajednica tehničke kulture grada Slavonskog Broda</v>
      </c>
      <c r="C8" s="47" t="str">
        <f>VLOOKUP(F8,'Tablica rezultata'!D:F,3,0)</f>
        <v>Slavonski Brod</v>
      </c>
      <c r="D8" s="47" t="str">
        <f>VLOOKUP(F8,'Tablica rezultata'!D:K,8,FALSE)</f>
        <v>https://vimeo.com/190418927</v>
      </c>
      <c r="E8" s="47" t="str">
        <f>VLOOKUP(F8,'Tablica rezultata'!D:L,9,0)</f>
        <v>Mladen Damjanović</v>
      </c>
      <c r="F8" s="44" t="s">
        <v>2511</v>
      </c>
      <c r="G8" s="47">
        <f>VLOOKUP(F8,'Tablica rezultata'!D:I,6,0)</f>
        <v>190</v>
      </c>
      <c r="H8" s="49">
        <f>VLOOKUP(F8,'Tablica rezultata'!D:J,7,0)</f>
        <v>5.33</v>
      </c>
      <c r="I8" s="11"/>
      <c r="J8" s="11"/>
      <c r="K8" s="12"/>
      <c r="L8" s="11"/>
      <c r="M8" s="12"/>
      <c r="N8" s="12"/>
      <c r="O8" s="14"/>
      <c r="P8" s="14"/>
    </row>
    <row r="9" spans="1:16" ht="15.75">
      <c r="A9" s="46">
        <f>IF((AND(H9=H8,G9=G8)),A8,COUNT($G$5:G9))</f>
        <v>5</v>
      </c>
      <c r="B9" s="47" t="str">
        <f>VLOOKUP(F9,'Tablica rezultata'!D:E,2,FALSE)</f>
        <v xml:space="preserve">Connect IT udruga za razvoj informacijsko-komunikacijskih tehnologija </v>
      </c>
      <c r="C9" s="47" t="str">
        <f>VLOOKUP(F9,'Tablica rezultata'!D:F,3,0)</f>
        <v>Slavonski Brod </v>
      </c>
      <c r="D9" s="47" t="str">
        <f>VLOOKUP(F9,'Tablica rezultata'!D:K,8,FALSE)</f>
        <v>https://vimeo.com/190420685</v>
      </c>
      <c r="E9" s="47" t="str">
        <f>VLOOKUP(F9,'Tablica rezultata'!D:L,9,0)</f>
        <v>Mladen Sudar</v>
      </c>
      <c r="F9" s="44" t="s">
        <v>1523</v>
      </c>
      <c r="G9" s="47">
        <f>VLOOKUP(F9,'Tablica rezultata'!D:I,6,0)</f>
        <v>190</v>
      </c>
      <c r="H9" s="49">
        <f>VLOOKUP(F9,'Tablica rezultata'!D:J,7,0)</f>
        <v>5.47</v>
      </c>
      <c r="I9" s="11"/>
      <c r="J9" s="11"/>
      <c r="K9" s="12"/>
      <c r="L9" s="11"/>
      <c r="M9" s="12"/>
      <c r="N9" s="12"/>
      <c r="O9" s="14"/>
      <c r="P9" s="14"/>
    </row>
    <row r="10" spans="1:16" ht="15.75">
      <c r="A10" s="46">
        <f>IF((AND(H10=H9,G10=G9)),A9,COUNT($G$5:G10))</f>
        <v>6</v>
      </c>
      <c r="B10" s="47" t="str">
        <f>VLOOKUP(F10,'Tablica rezultata'!D:E,2,FALSE)</f>
        <v xml:space="preserve">Connect IT udruga za razvoj informacijsko-komunikacijskih tehnologija </v>
      </c>
      <c r="C10" s="47" t="str">
        <f>VLOOKUP(F10,'Tablica rezultata'!D:F,3,0)</f>
        <v>Slavonski Brod </v>
      </c>
      <c r="D10" s="47" t="str">
        <f>VLOOKUP(F10,'Tablica rezultata'!D:K,8,FALSE)</f>
        <v>https://vimeo.com/190420944</v>
      </c>
      <c r="E10" s="47" t="str">
        <f>VLOOKUP(F10,'Tablica rezultata'!D:L,9,0)</f>
        <v>Mladen Sudar</v>
      </c>
      <c r="F10" s="44" t="s">
        <v>1531</v>
      </c>
      <c r="G10" s="47">
        <f>VLOOKUP(F10,'Tablica rezultata'!D:I,6,0)</f>
        <v>190</v>
      </c>
      <c r="H10" s="49">
        <f>VLOOKUP(F10,'Tablica rezultata'!D:J,7,0)</f>
        <v>5.75</v>
      </c>
      <c r="I10" s="11"/>
      <c r="J10" s="11"/>
      <c r="K10" s="12"/>
      <c r="L10" s="11"/>
      <c r="M10" s="12"/>
      <c r="N10" s="12"/>
      <c r="O10" s="14"/>
      <c r="P10" s="14"/>
    </row>
    <row r="11" spans="1:16" ht="15.75">
      <c r="A11" s="46">
        <f>IF((AND(H11=H10,G11=G10)),A10,COUNT($G$5:G11))</f>
        <v>7</v>
      </c>
      <c r="B11" s="47" t="str">
        <f>VLOOKUP(F11,'Tablica rezultata'!D:E,2,FALSE)</f>
        <v xml:space="preserve">Connect IT udruga za razvoj informacijsko-komunikacijskih tehnologija </v>
      </c>
      <c r="C11" s="47" t="str">
        <f>VLOOKUP(F11,'Tablica rezultata'!D:F,3,0)</f>
        <v>Slavonski Brod </v>
      </c>
      <c r="D11" s="47" t="str">
        <f>VLOOKUP(F11,'Tablica rezultata'!D:K,8,FALSE)</f>
        <v>https://vimeo.com/190420937</v>
      </c>
      <c r="E11" s="47" t="str">
        <f>VLOOKUP(F11,'Tablica rezultata'!D:L,9,0)</f>
        <v>Mladen Sudar</v>
      </c>
      <c r="F11" s="44" t="s">
        <v>1529</v>
      </c>
      <c r="G11" s="47">
        <f>VLOOKUP(F11,'Tablica rezultata'!D:I,6,0)</f>
        <v>190</v>
      </c>
      <c r="H11" s="49">
        <f>VLOOKUP(F11,'Tablica rezultata'!D:J,7,0)</f>
        <v>6.1</v>
      </c>
      <c r="I11" s="11"/>
      <c r="J11" s="11"/>
      <c r="K11" s="12"/>
      <c r="L11" s="11"/>
      <c r="M11" s="12"/>
      <c r="N11" s="12"/>
      <c r="O11" s="14"/>
      <c r="P11" s="14"/>
    </row>
    <row r="12" spans="1:16" ht="15.75">
      <c r="A12" s="46">
        <f>IF((AND(H12=H11,G12=G11)),A11,COUNT($G$5:G12))</f>
        <v>8</v>
      </c>
      <c r="B12" s="47" t="str">
        <f>VLOOKUP(F12,'Tablica rezultata'!D:E,2,FALSE)</f>
        <v xml:space="preserve">Connect IT udruga za razvoj informacijsko-komunikacijskih tehnologija </v>
      </c>
      <c r="C12" s="47" t="str">
        <f>VLOOKUP(F12,'Tablica rezultata'!D:F,3,0)</f>
        <v>Slavonski Brod </v>
      </c>
      <c r="D12" s="47" t="str">
        <f>VLOOKUP(F12,'Tablica rezultata'!D:K,8,FALSE)</f>
        <v>https://vimeo.com/190420741</v>
      </c>
      <c r="E12" s="47" t="str">
        <f>VLOOKUP(F12,'Tablica rezultata'!D:L,9,0)</f>
        <v>Mladen Sudar</v>
      </c>
      <c r="F12" s="44" t="s">
        <v>1527</v>
      </c>
      <c r="G12" s="47">
        <f>VLOOKUP(F12,'Tablica rezultata'!D:I,6,0)</f>
        <v>190</v>
      </c>
      <c r="H12" s="49">
        <f>VLOOKUP(F12,'Tablica rezultata'!D:J,7,0)</f>
        <v>7.5</v>
      </c>
      <c r="I12" s="11"/>
      <c r="J12" s="11"/>
      <c r="K12" s="12"/>
      <c r="L12" s="11"/>
      <c r="M12" s="12"/>
      <c r="N12" s="12"/>
      <c r="O12" s="14"/>
      <c r="P12" s="14"/>
    </row>
    <row r="13" spans="1:16" ht="15.75">
      <c r="A13" s="46">
        <f>IF((AND(H13=H12,G13=G12)),A12,COUNT($G$5:G13))</f>
        <v>9</v>
      </c>
      <c r="B13" s="47" t="str">
        <f>VLOOKUP(F13,'Tablica rezultata'!D:E,2,FALSE)</f>
        <v xml:space="preserve">Connect IT udruga za razvoj informacijsko-komunikacijskih tehnologija </v>
      </c>
      <c r="C13" s="47" t="str">
        <f>VLOOKUP(F13,'Tablica rezultata'!D:F,3,0)</f>
        <v>Slavonski Brod </v>
      </c>
      <c r="D13" s="47" t="str">
        <f>VLOOKUP(F13,'Tablica rezultata'!D:K,8,FALSE)</f>
        <v>https://vimeo.com/190421207</v>
      </c>
      <c r="E13" s="47" t="str">
        <f>VLOOKUP(F13,'Tablica rezultata'!D:L,9,0)</f>
        <v>Mladen Sudar</v>
      </c>
      <c r="F13" s="44" t="s">
        <v>1539</v>
      </c>
      <c r="G13" s="47">
        <f>VLOOKUP(F13,'Tablica rezultata'!D:I,6,0)</f>
        <v>180</v>
      </c>
      <c r="H13" s="49">
        <f>VLOOKUP(F13,'Tablica rezultata'!D:J,7,0)</f>
        <v>4.57</v>
      </c>
      <c r="I13" s="11"/>
      <c r="J13" s="11"/>
      <c r="K13" s="12"/>
      <c r="L13" s="11"/>
      <c r="M13" s="12"/>
      <c r="N13" s="12"/>
      <c r="O13" s="14"/>
      <c r="P13" s="14"/>
    </row>
    <row r="14" spans="1:16" ht="15.75">
      <c r="A14" s="46">
        <f>IF((AND(H14=H13,G14=G13)),A13,COUNT($G$5:G14))</f>
        <v>10</v>
      </c>
      <c r="B14" s="47" t="str">
        <f>VLOOKUP(F14,'Tablica rezultata'!D:E,2,FALSE)</f>
        <v xml:space="preserve">Connect IT udruga za razvoj informacijsko-komunikacijskih tehnologija </v>
      </c>
      <c r="C14" s="47" t="str">
        <f>VLOOKUP(F14,'Tablica rezultata'!D:F,3,0)</f>
        <v>Slavonski Brod </v>
      </c>
      <c r="D14" s="47" t="str">
        <f>VLOOKUP(F14,'Tablica rezultata'!D:K,8,FALSE)</f>
        <v>https://vimeo.com/190420971</v>
      </c>
      <c r="E14" s="47" t="str">
        <f>VLOOKUP(F14,'Tablica rezultata'!D:L,9,0)</f>
        <v>Mladen Sudar</v>
      </c>
      <c r="F14" s="44" t="s">
        <v>1535</v>
      </c>
      <c r="G14" s="47">
        <f>VLOOKUP(F14,'Tablica rezultata'!D:I,6,0)</f>
        <v>180</v>
      </c>
      <c r="H14" s="49">
        <f>VLOOKUP(F14,'Tablica rezultata'!D:J,7,0)</f>
        <v>4.71</v>
      </c>
      <c r="I14" s="11"/>
      <c r="J14" s="11"/>
      <c r="K14" s="12"/>
      <c r="L14" s="11"/>
      <c r="M14" s="12"/>
      <c r="N14" s="12"/>
      <c r="O14" s="14"/>
      <c r="P14" s="14"/>
    </row>
    <row r="15" spans="1:16" ht="15.75">
      <c r="A15" s="46">
        <f>IF((AND(H15=H14,G15=G14)),A14,COUNT($G$5:G15))</f>
        <v>11</v>
      </c>
      <c r="B15" s="47" t="str">
        <f>VLOOKUP(F15,'Tablica rezultata'!D:E,2,FALSE)</f>
        <v>Zajednica tehničke kulture grada Slavonskog Broda</v>
      </c>
      <c r="C15" s="47" t="str">
        <f>VLOOKUP(F15,'Tablica rezultata'!D:F,3,0)</f>
        <v>Slavonski Brod</v>
      </c>
      <c r="D15" s="47" t="str">
        <f>VLOOKUP(F15,'Tablica rezultata'!D:K,8,FALSE)</f>
        <v>https://vimeo.com/190419116</v>
      </c>
      <c r="E15" s="47" t="str">
        <f>VLOOKUP(F15,'Tablica rezultata'!D:L,9,0)</f>
        <v>Mladen Damjanović</v>
      </c>
      <c r="F15" s="44" t="s">
        <v>2514</v>
      </c>
      <c r="G15" s="47">
        <f>VLOOKUP(F15,'Tablica rezultata'!D:I,6,0)</f>
        <v>180</v>
      </c>
      <c r="H15" s="49">
        <f>VLOOKUP(F15,'Tablica rezultata'!D:J,7,0)</f>
        <v>5.04</v>
      </c>
      <c r="I15" s="11"/>
      <c r="J15" s="11"/>
      <c r="K15" s="12"/>
      <c r="L15" s="11"/>
      <c r="M15" s="12"/>
      <c r="N15" s="12"/>
      <c r="O15" s="14"/>
      <c r="P15" s="14"/>
    </row>
    <row r="16" spans="1:16" ht="15.75">
      <c r="A16" s="46">
        <f>IF((AND(H16=H15,G16=G15)),A15,COUNT($G$5:G16))</f>
        <v>12</v>
      </c>
      <c r="B16" s="47" t="str">
        <f>VLOOKUP(F16,'Tablica rezultata'!D:E,2,FALSE)</f>
        <v xml:space="preserve">Connect IT udruga za razvoj informacijsko-komunikacijskih tehnologija </v>
      </c>
      <c r="C16" s="47" t="str">
        <f>VLOOKUP(F16,'Tablica rezultata'!D:F,3,0)</f>
        <v>Slavonski Brod </v>
      </c>
      <c r="D16" s="47" t="str">
        <f>VLOOKUP(F16,'Tablica rezultata'!D:K,8,FALSE)</f>
        <v>https://vimeo.com/190420645</v>
      </c>
      <c r="E16" s="47" t="str">
        <f>VLOOKUP(F16,'Tablica rezultata'!D:L,9,0)</f>
        <v>Mladen Sudar</v>
      </c>
      <c r="F16" s="44" t="s">
        <v>1520</v>
      </c>
      <c r="G16" s="47">
        <f>VLOOKUP(F16,'Tablica rezultata'!D:I,6,0)</f>
        <v>180</v>
      </c>
      <c r="H16" s="49">
        <f>VLOOKUP(F16,'Tablica rezultata'!D:J,7,0)</f>
        <v>5.28</v>
      </c>
      <c r="I16" s="11"/>
      <c r="J16" s="11"/>
      <c r="K16" s="12"/>
      <c r="L16" s="11"/>
      <c r="M16" s="12"/>
      <c r="N16" s="12"/>
      <c r="O16" s="14"/>
      <c r="P16" s="14"/>
    </row>
    <row r="17" spans="1:16" ht="15.75">
      <c r="A17" s="46">
        <f>IF((AND(H17=H16,G17=G16)),A16,COUNT($G$5:G17))</f>
        <v>13</v>
      </c>
      <c r="B17" s="47" t="str">
        <f>VLOOKUP(F17,'Tablica rezultata'!D:E,2,FALSE)</f>
        <v xml:space="preserve">Connect IT udruga za razvoj informacijsko-komunikacijskih tehnologija </v>
      </c>
      <c r="C17" s="47" t="str">
        <f>VLOOKUP(F17,'Tablica rezultata'!D:F,3,0)</f>
        <v>Slavonski Brod </v>
      </c>
      <c r="D17" s="47" t="str">
        <f>VLOOKUP(F17,'Tablica rezultata'!D:K,8,FALSE)</f>
        <v>https://vimeo.com/190420970</v>
      </c>
      <c r="E17" s="47" t="str">
        <f>VLOOKUP(F17,'Tablica rezultata'!D:L,9,0)</f>
        <v>Mladen Sudar</v>
      </c>
      <c r="F17" s="44" t="s">
        <v>1537</v>
      </c>
      <c r="G17" s="47">
        <f>VLOOKUP(F17,'Tablica rezultata'!D:I,6,0)</f>
        <v>180</v>
      </c>
      <c r="H17" s="49">
        <f>VLOOKUP(F17,'Tablica rezultata'!D:J,7,0)</f>
        <v>5.92</v>
      </c>
      <c r="I17" s="11"/>
      <c r="J17" s="11"/>
      <c r="K17" s="12"/>
      <c r="L17" s="11"/>
      <c r="M17" s="12"/>
      <c r="N17" s="12"/>
      <c r="O17" s="14"/>
      <c r="P17" s="14"/>
    </row>
    <row r="18" spans="1:16" ht="15.75">
      <c r="A18" s="46">
        <f>IF((AND(H18=H17,G18=G17)),A17,COUNT($G$5:G18))</f>
        <v>14</v>
      </c>
      <c r="B18" s="47" t="str">
        <f>VLOOKUP(F18,'Tablica rezultata'!D:E,2,FALSE)</f>
        <v>OŠ"Dr.Stjepan Ilijašević", Oriovac</v>
      </c>
      <c r="C18" s="47" t="str">
        <f>VLOOKUP(F18,'Tablica rezultata'!D:F,3,0)</f>
        <v>Slavonski Kobaš</v>
      </c>
      <c r="D18" s="47" t="str">
        <f>VLOOKUP(F18,'Tablica rezultata'!D:K,8,FALSE)</f>
        <v>https://vimeo.com/groups/414712/videos/190301990</v>
      </c>
      <c r="E18" s="47" t="str">
        <f>VLOOKUP(F18,'Tablica rezultata'!D:L,9,0)</f>
        <v>Franić/Kristek</v>
      </c>
      <c r="F18" s="44" t="s">
        <v>887</v>
      </c>
      <c r="G18" s="48">
        <f>VLOOKUP(F18,'Tablica rezultata'!D:I,6,0)</f>
        <v>180</v>
      </c>
      <c r="H18" s="49">
        <f>VLOOKUP(F18,'Tablica rezultata'!D:J,7,0)</f>
        <v>8</v>
      </c>
      <c r="I18" s="11"/>
      <c r="J18" s="11"/>
      <c r="K18" s="12"/>
      <c r="L18" s="11"/>
      <c r="M18" s="12"/>
      <c r="N18" s="12"/>
      <c r="O18" s="14"/>
      <c r="P18" s="14"/>
    </row>
    <row r="19" spans="1:16" ht="15.75">
      <c r="A19" s="46">
        <f>IF((AND(H19=H18,G19=G18)),A18,COUNT($G$5:G19))</f>
        <v>15</v>
      </c>
      <c r="B19" s="47" t="str">
        <f>VLOOKUP(F19,'Tablica rezultata'!D:E,2,FALSE)</f>
        <v>Zajednica tehničke kulture grada Slavonskog Broda</v>
      </c>
      <c r="C19" s="47" t="str">
        <f>VLOOKUP(F19,'Tablica rezultata'!D:F,3,0)</f>
        <v>Slavonski Brod</v>
      </c>
      <c r="D19" s="47" t="str">
        <f>VLOOKUP(F19,'Tablica rezultata'!D:K,8,FALSE)</f>
        <v>https://vimeo.com/190419144</v>
      </c>
      <c r="E19" s="47" t="str">
        <f>VLOOKUP(F19,'Tablica rezultata'!D:L,9,0)</f>
        <v>Mladen Damjanović</v>
      </c>
      <c r="F19" s="44" t="s">
        <v>2564</v>
      </c>
      <c r="G19" s="47">
        <f>VLOOKUP(F19,'Tablica rezultata'!D:I,6,0)</f>
        <v>180</v>
      </c>
      <c r="H19" s="49">
        <f>VLOOKUP(F19,'Tablica rezultata'!D:J,7,0)</f>
        <v>9.33</v>
      </c>
      <c r="I19" s="11"/>
      <c r="J19" s="11"/>
      <c r="K19" s="12"/>
      <c r="L19" s="11"/>
      <c r="M19" s="12"/>
      <c r="N19" s="12"/>
      <c r="O19" s="14"/>
      <c r="P19" s="14"/>
    </row>
    <row r="20" spans="1:16" ht="15.75">
      <c r="A20" s="46">
        <f>IF((AND(H20=H19,G20=G19)),A19,COUNT($G$5:G20))</f>
        <v>16</v>
      </c>
      <c r="B20" s="47" t="str">
        <f>VLOOKUP(F20,'Tablica rezultata'!D:E,2,FALSE)</f>
        <v xml:space="preserve">Connect IT udruga za razvoj informacijsko-komunikacijskih tehnologija </v>
      </c>
      <c r="C20" s="47" t="str">
        <f>VLOOKUP(F20,'Tablica rezultata'!D:F,3,0)</f>
        <v>Slavonski Brod </v>
      </c>
      <c r="D20" s="47" t="str">
        <f>VLOOKUP(F20,'Tablica rezultata'!D:K,8,FALSE)</f>
        <v>https://vimeo.com/190421270</v>
      </c>
      <c r="E20" s="47" t="str">
        <f>VLOOKUP(F20,'Tablica rezultata'!D:L,9,0)</f>
        <v>Mladen Sudar</v>
      </c>
      <c r="F20" s="44" t="s">
        <v>1541</v>
      </c>
      <c r="G20" s="47">
        <f>VLOOKUP(F20,'Tablica rezultata'!D:I,6,0)</f>
        <v>150</v>
      </c>
      <c r="H20" s="49">
        <f>VLOOKUP(F20,'Tablica rezultata'!D:J,7,0)</f>
        <v>9.4</v>
      </c>
      <c r="I20" s="11"/>
      <c r="J20" s="11"/>
      <c r="K20" s="12"/>
      <c r="L20" s="11"/>
      <c r="M20" s="12"/>
      <c r="N20" s="12"/>
      <c r="O20" s="14"/>
      <c r="P20" s="14"/>
    </row>
    <row r="21" spans="1:16" ht="15.75">
      <c r="A21" s="46">
        <f>IF((AND(H21=H20,G21=G20)),A20,COUNT($G$5:G21))</f>
        <v>17</v>
      </c>
      <c r="B21" s="47" t="str">
        <f>VLOOKUP(F21,'Tablica rezultata'!D:E,2,FALSE)</f>
        <v>OŠ"Dr.Stjepan Ilijašević", Oriovac</v>
      </c>
      <c r="C21" s="47" t="str">
        <f>VLOOKUP(F21,'Tablica rezultata'!D:F,3,0)</f>
        <v>Slavonski Kobaš</v>
      </c>
      <c r="D21" s="47" t="str">
        <f>VLOOKUP(F21,'Tablica rezultata'!D:K,8,FALSE)</f>
        <v>https://vimeo.com/groups/414712/videos/190301990</v>
      </c>
      <c r="E21" s="47" t="str">
        <f>VLOOKUP(F21,'Tablica rezultata'!D:L,9,0)</f>
        <v>Franić/Kristek</v>
      </c>
      <c r="F21" s="44" t="s">
        <v>889</v>
      </c>
      <c r="G21" s="47">
        <f>VLOOKUP(F21,'Tablica rezultata'!D:I,6,0)</f>
        <v>140</v>
      </c>
      <c r="H21" s="49">
        <f>VLOOKUP(F21,'Tablica rezultata'!D:J,7,0)</f>
        <v>6</v>
      </c>
      <c r="I21" s="11"/>
      <c r="J21" s="11"/>
      <c r="K21" s="12"/>
      <c r="L21" s="11"/>
      <c r="M21" s="12"/>
      <c r="N21" s="12"/>
      <c r="O21" s="14"/>
      <c r="P21" s="14"/>
    </row>
    <row r="22" spans="1:16" ht="15.75">
      <c r="A22" s="46">
        <f>IF((AND(H22=H21,G22=G21)),A21,COUNT($G$5:G22))</f>
        <v>18</v>
      </c>
      <c r="B22" s="47" t="str">
        <f>VLOOKUP(F22,'Tablica rezultata'!D:E,2,FALSE)</f>
        <v>OŠ"Dr.Stjepan Ilijašević", Oriovac</v>
      </c>
      <c r="C22" s="47" t="str">
        <f>VLOOKUP(F22,'Tablica rezultata'!D:F,3,0)</f>
        <v>Slavonski Kobaš</v>
      </c>
      <c r="D22" s="47" t="str">
        <f>VLOOKUP(F22,'Tablica rezultata'!D:K,8,FALSE)</f>
        <v>https://vimeo.com/groups/414712/videos/190301594</v>
      </c>
      <c r="E22" s="47" t="str">
        <f>VLOOKUP(F22,'Tablica rezultata'!D:L,9,0)</f>
        <v>Franić/Kristek</v>
      </c>
      <c r="F22" s="44" t="s">
        <v>883</v>
      </c>
      <c r="G22" s="48">
        <f>VLOOKUP(F22,'Tablica rezultata'!D:I,6,0)</f>
        <v>110</v>
      </c>
      <c r="H22" s="49">
        <f>VLOOKUP(F22,'Tablica rezultata'!D:J,7,0)</f>
        <v>10</v>
      </c>
      <c r="I22" s="11"/>
      <c r="J22" s="13"/>
      <c r="K22" s="12"/>
      <c r="L22" s="11"/>
      <c r="M22" s="12"/>
      <c r="N22" s="12"/>
      <c r="O22" s="14"/>
      <c r="P22" s="14"/>
    </row>
    <row r="23" spans="1:16" ht="15.75">
      <c r="A23" s="46">
        <f>IF((AND(H23=H22,G23=G22)),A22,COUNT($G$5:G23))</f>
        <v>19</v>
      </c>
      <c r="B23" s="47" t="str">
        <f>VLOOKUP(F23,'Tablica rezultata'!D:E,2,FALSE)</f>
        <v>OŠ Bogoslav Šulek</v>
      </c>
      <c r="C23" s="47" t="str">
        <f>VLOOKUP(F23,'Tablica rezultata'!D:F,3,0)</f>
        <v>Slavonski Brod</v>
      </c>
      <c r="D23" s="47" t="str">
        <f>VLOOKUP(F23,'Tablica rezultata'!D:K,8,FALSE)</f>
        <v>https://vimeo.com/190363549</v>
      </c>
      <c r="E23" s="47" t="str">
        <f>VLOOKUP(F23,'Tablica rezultata'!D:L,9,0)</f>
        <v>Mihael Ivanišević</v>
      </c>
      <c r="F23" s="44" t="s">
        <v>1757</v>
      </c>
      <c r="G23" s="47">
        <f>VLOOKUP(F23,'Tablica rezultata'!D:I,6,0)</f>
        <v>90</v>
      </c>
      <c r="H23" s="49">
        <f>VLOOKUP(F23,'Tablica rezultata'!D:J,7,0)</f>
        <v>8</v>
      </c>
      <c r="I23" s="11"/>
      <c r="J23" s="13"/>
      <c r="K23" s="12"/>
      <c r="L23" s="11"/>
      <c r="M23" s="12"/>
      <c r="N23" s="12"/>
      <c r="O23" s="14"/>
      <c r="P23" s="14"/>
    </row>
    <row r="24" spans="1:16" ht="15.75">
      <c r="A24" s="46">
        <f>IF((AND(H24=H23,G24=G23)),A23,COUNT($G$5:G24))</f>
        <v>20</v>
      </c>
      <c r="B24" s="47" t="str">
        <f>VLOOKUP(F24,'Tablica rezultata'!D:E,2,FALSE)</f>
        <v>OŠ Bogoslav Šulek</v>
      </c>
      <c r="C24" s="47" t="str">
        <f>VLOOKUP(F24,'Tablica rezultata'!D:F,3,0)</f>
        <v>Slavonski Brod</v>
      </c>
      <c r="D24" s="47" t="str">
        <f>VLOOKUP(F24,'Tablica rezultata'!D:K,8,FALSE)</f>
        <v>https://vimeo.com/190363929</v>
      </c>
      <c r="E24" s="47" t="str">
        <f>VLOOKUP(F24,'Tablica rezultata'!D:L,9,0)</f>
        <v>Mihael Ivanišević</v>
      </c>
      <c r="F24" s="44" t="s">
        <v>1759</v>
      </c>
      <c r="G24" s="47">
        <f>VLOOKUP(F24,'Tablica rezultata'!D:I,6,0)</f>
        <v>80</v>
      </c>
      <c r="H24" s="49">
        <f>VLOOKUP(F24,'Tablica rezultata'!D:J,7,0)</f>
        <v>1.06</v>
      </c>
      <c r="I24" s="11"/>
      <c r="J24" s="11"/>
      <c r="K24" s="12"/>
      <c r="L24" s="11"/>
      <c r="M24" s="12"/>
      <c r="N24" s="12"/>
      <c r="O24" s="14"/>
      <c r="P24" s="14"/>
    </row>
    <row r="25" spans="1:16" ht="15.75">
      <c r="A25" s="46">
        <f>IF((AND(H25=H24,G25=G24)),A24,COUNT($G$5:G25))</f>
        <v>21</v>
      </c>
      <c r="B25" s="47" t="str">
        <f>VLOOKUP(F25,'Tablica rezultata'!D:E,2,FALSE)</f>
        <v>OŠ"Dr.Stjepan Ilijašević", Oriovac</v>
      </c>
      <c r="C25" s="47" t="str">
        <f>VLOOKUP(F25,'Tablica rezultata'!D:F,3,0)</f>
        <v>Slavonski Kobaš</v>
      </c>
      <c r="D25" s="47" t="str">
        <f>VLOOKUP(F25,'Tablica rezultata'!D:K,8,FALSE)</f>
        <v>https://vimeo.com/groups/414712/videos/190303252</v>
      </c>
      <c r="E25" s="47" t="str">
        <f>VLOOKUP(F25,'Tablica rezultata'!D:L,9,0)</f>
        <v>Franić/Kristek</v>
      </c>
      <c r="F25" s="44" t="s">
        <v>890</v>
      </c>
      <c r="G25" s="47">
        <f>VLOOKUP(F25,'Tablica rezultata'!D:I,6,0)</f>
        <v>80</v>
      </c>
      <c r="H25" s="49">
        <f>VLOOKUP(F25,'Tablica rezultata'!D:J,7,0)</f>
        <v>6</v>
      </c>
      <c r="I25" s="11"/>
      <c r="J25" s="13"/>
      <c r="K25" s="12"/>
      <c r="L25" s="11"/>
      <c r="M25" s="12"/>
      <c r="N25" s="12"/>
      <c r="O25" s="14"/>
      <c r="P25" s="14"/>
    </row>
    <row r="26" spans="1:16" ht="15.75">
      <c r="A26" s="46">
        <f>IF((AND(H26=H25,G26=G25)),A25,COUNT($G$5:G26))</f>
        <v>22</v>
      </c>
      <c r="B26" s="47" t="str">
        <f>VLOOKUP(F26,'Tablica rezultata'!D:E,2,FALSE)</f>
        <v>OŠ Bogoslav Šulek</v>
      </c>
      <c r="C26" s="47" t="str">
        <f>VLOOKUP(F26,'Tablica rezultata'!D:F,3,0)</f>
        <v>Slavonski Brod</v>
      </c>
      <c r="D26" s="47" t="str">
        <f>VLOOKUP(F26,'Tablica rezultata'!D:K,8,FALSE)</f>
        <v>https://vimeo.com/190365283</v>
      </c>
      <c r="E26" s="47" t="str">
        <f>VLOOKUP(F26,'Tablica rezultata'!D:L,9,0)</f>
        <v>Mihael Ivanišević</v>
      </c>
      <c r="F26" s="44" t="s">
        <v>1767</v>
      </c>
      <c r="G26" s="47">
        <f>VLOOKUP(F26,'Tablica rezultata'!D:I,6,0)</f>
        <v>80</v>
      </c>
      <c r="H26" s="49">
        <f>VLOOKUP(F26,'Tablica rezultata'!D:J,7,0)</f>
        <v>6.9</v>
      </c>
      <c r="I26" s="11"/>
      <c r="J26" s="11"/>
      <c r="K26" s="12"/>
      <c r="L26" s="11"/>
      <c r="M26" s="12"/>
      <c r="N26" s="12"/>
      <c r="O26" s="14"/>
      <c r="P26" s="14"/>
    </row>
    <row r="27" spans="1:16" ht="15.75">
      <c r="A27" s="46">
        <f>IF((AND(H27=H26,G27=G26)),A26,COUNT($G$5:G27))</f>
        <v>23</v>
      </c>
      <c r="B27" s="47" t="str">
        <f>VLOOKUP(F27,'Tablica rezultata'!D:E,2,FALSE)</f>
        <v>OŠ Bogoslav Šulek</v>
      </c>
      <c r="C27" s="47" t="str">
        <f>VLOOKUP(F27,'Tablica rezultata'!D:F,3,0)</f>
        <v>Slavonski Brod</v>
      </c>
      <c r="D27" s="47" t="str">
        <f>VLOOKUP(F27,'Tablica rezultata'!D:K,8,FALSE)</f>
        <v>https://vimeo.com/190364257</v>
      </c>
      <c r="E27" s="47" t="str">
        <f>VLOOKUP(F27,'Tablica rezultata'!D:L,9,0)</f>
        <v>Mihael Ivanišević</v>
      </c>
      <c r="F27" s="44" t="s">
        <v>1761</v>
      </c>
      <c r="G27" s="47">
        <f>VLOOKUP(F27,'Tablica rezultata'!D:I,6,0)</f>
        <v>80</v>
      </c>
      <c r="H27" s="49">
        <f>VLOOKUP(F27,'Tablica rezultata'!D:J,7,0)</f>
        <v>8</v>
      </c>
      <c r="I27" s="11"/>
      <c r="J27" s="11"/>
      <c r="K27" s="12"/>
      <c r="L27" s="11"/>
      <c r="M27" s="12"/>
      <c r="N27" s="12"/>
      <c r="O27" s="14"/>
      <c r="P27" s="14"/>
    </row>
    <row r="28" spans="1:16" ht="15.75">
      <c r="A28" s="46">
        <f>IF((AND(H28=H27,G28=G27)),A27,COUNT($G$5:G28))</f>
        <v>24</v>
      </c>
      <c r="B28" s="47" t="str">
        <f>VLOOKUP(F28,'Tablica rezultata'!D:E,2,FALSE)</f>
        <v>OŠ Bogoslav Šulek</v>
      </c>
      <c r="C28" s="47" t="str">
        <f>VLOOKUP(F28,'Tablica rezultata'!D:F,3,0)</f>
        <v>Slavonski Brod</v>
      </c>
      <c r="D28" s="47" t="str">
        <f>VLOOKUP(F28,'Tablica rezultata'!D:K,8,FALSE)</f>
        <v>https://vimeo.com/190365028</v>
      </c>
      <c r="E28" s="47" t="str">
        <f>VLOOKUP(F28,'Tablica rezultata'!D:L,9,0)</f>
        <v>Mihael Ivanišević</v>
      </c>
      <c r="F28" s="44" t="s">
        <v>1765</v>
      </c>
      <c r="G28" s="47">
        <f>VLOOKUP(F28,'Tablica rezultata'!D:I,6,0)</f>
        <v>80</v>
      </c>
      <c r="H28" s="49">
        <f>VLOOKUP(F28,'Tablica rezultata'!D:J,7,0)</f>
        <v>8.5</v>
      </c>
      <c r="I28" s="11"/>
      <c r="J28" s="11"/>
      <c r="K28" s="12"/>
      <c r="L28" s="11"/>
      <c r="M28" s="12"/>
      <c r="N28" s="12"/>
      <c r="O28" s="14"/>
      <c r="P28" s="14"/>
    </row>
    <row r="29" spans="1:16" ht="15.75">
      <c r="A29" s="46">
        <f>IF((AND(H29=H28,G29=G28)),A28,COUNT($G$5:G29))</f>
        <v>25</v>
      </c>
      <c r="B29" s="47" t="str">
        <f>VLOOKUP(F29,'Tablica rezultata'!D:E,2,FALSE)</f>
        <v xml:space="preserve">Connect IT udruga za razvoj informacijsko-komunikacijskih tehnologija </v>
      </c>
      <c r="C29" s="47" t="str">
        <f>VLOOKUP(F29,'Tablica rezultata'!D:F,3,0)</f>
        <v>Slavonski Brod </v>
      </c>
      <c r="D29" s="47" t="str">
        <f>VLOOKUP(F29,'Tablica rezultata'!D:K,8,FALSE)</f>
        <v>https://vimeo.com/190421196</v>
      </c>
      <c r="E29" s="47" t="str">
        <f>VLOOKUP(F29,'Tablica rezultata'!D:L,9,0)</f>
        <v>Mladen Sudar</v>
      </c>
      <c r="F29" s="44" t="s">
        <v>1533</v>
      </c>
      <c r="G29" s="47">
        <f>VLOOKUP(F29,'Tablica rezultata'!D:I,6,0)</f>
        <v>80</v>
      </c>
      <c r="H29" s="49">
        <f>VLOOKUP(F29,'Tablica rezultata'!D:J,7,0)</f>
        <v>100</v>
      </c>
      <c r="I29" s="11"/>
      <c r="J29" s="13"/>
      <c r="K29" s="12"/>
      <c r="L29" s="11"/>
      <c r="M29" s="12"/>
      <c r="N29" s="12"/>
      <c r="O29" s="14"/>
      <c r="P29" s="14"/>
    </row>
    <row r="30" spans="1:16" ht="15.75">
      <c r="A30" s="46">
        <f>IF((AND(H30=H29,G30=G29)),A29,COUNT($G$5:G30))</f>
        <v>26</v>
      </c>
      <c r="B30" s="47" t="str">
        <f>VLOOKUP(F30,'Tablica rezultata'!D:E,2,FALSE)</f>
        <v>OŠ Bogoslav Šulek</v>
      </c>
      <c r="C30" s="47" t="str">
        <f>VLOOKUP(F30,'Tablica rezultata'!D:F,3,0)</f>
        <v>Slavonski Brod</v>
      </c>
      <c r="D30" s="47" t="str">
        <f>VLOOKUP(F30,'Tablica rezultata'!D:K,8,FALSE)</f>
        <v>https://vimeo.com/190364566</v>
      </c>
      <c r="E30" s="47" t="str">
        <f>VLOOKUP(F30,'Tablica rezultata'!D:L,9,0)</f>
        <v>Mihael Ivanišević</v>
      </c>
      <c r="F30" s="44" t="s">
        <v>1763</v>
      </c>
      <c r="G30" s="47">
        <f>VLOOKUP(F30,'Tablica rezultata'!D:I,6,0)</f>
        <v>70</v>
      </c>
      <c r="H30" s="49">
        <f>VLOOKUP(F30,'Tablica rezultata'!D:J,7,0)</f>
        <v>0.9</v>
      </c>
      <c r="I30" s="11"/>
      <c r="J30" s="13"/>
      <c r="K30" s="17"/>
      <c r="L30" s="11"/>
      <c r="M30" s="12"/>
      <c r="N30" s="12"/>
      <c r="O30" s="14"/>
      <c r="P30" s="14"/>
    </row>
    <row r="31" spans="1:16" ht="15.75">
      <c r="A31" s="46">
        <f>IF((AND(H31=H30,G31=G30)),A30,COUNT($G$5:G31))</f>
        <v>27</v>
      </c>
      <c r="B31" s="47" t="str">
        <f>VLOOKUP(F31,'Tablica rezultata'!D:E,2,FALSE)</f>
        <v>OŠ Bogoslav Šulek</v>
      </c>
      <c r="C31" s="47" t="str">
        <f>VLOOKUP(F31,'Tablica rezultata'!D:F,3,0)</f>
        <v>Slavonski Brod</v>
      </c>
      <c r="D31" s="47" t="str">
        <f>VLOOKUP(F31,'Tablica rezultata'!D:K,8,FALSE)</f>
        <v>https://vimeo.com/190361057</v>
      </c>
      <c r="E31" s="47" t="str">
        <f>VLOOKUP(F31,'Tablica rezultata'!D:L,9,0)</f>
        <v>Mihael Ivanišević</v>
      </c>
      <c r="F31" s="44" t="s">
        <v>1755</v>
      </c>
      <c r="G31" s="47">
        <f>VLOOKUP(F31,'Tablica rezultata'!D:I,6,0)</f>
        <v>60</v>
      </c>
      <c r="H31" s="49">
        <f>VLOOKUP(F31,'Tablica rezultata'!D:J,7,0)</f>
        <v>0.8</v>
      </c>
      <c r="I31" s="11"/>
      <c r="J31" s="13"/>
      <c r="K31" s="17"/>
      <c r="L31" s="11"/>
      <c r="M31" s="12"/>
      <c r="N31" s="12"/>
      <c r="O31" s="14"/>
      <c r="P31" s="14"/>
    </row>
    <row r="32" spans="1:16" ht="15.75">
      <c r="A32" s="46">
        <f>IF((AND(H32=H31,G32=G31)),A31,COUNT($G$5:G32))</f>
        <v>28</v>
      </c>
      <c r="B32" s="47" t="str">
        <f>VLOOKUP(F32,'Tablica rezultata'!D:E,2,FALSE)</f>
        <v xml:space="preserve">Connect IT udruga za razvoj informacijsko-komunikacijskih tehnologija </v>
      </c>
      <c r="C32" s="47" t="str">
        <f>VLOOKUP(F32,'Tablica rezultata'!D:F,3,0)</f>
        <v>Slavonski Brod </v>
      </c>
      <c r="D32" s="47" t="str">
        <f>VLOOKUP(F32,'Tablica rezultata'!D:K,8,FALSE)</f>
        <v>https://vimeo.com/190420700</v>
      </c>
      <c r="E32" s="47" t="str">
        <f>VLOOKUP(F32,'Tablica rezultata'!D:L,9,0)</f>
        <v>Mladen Sudar</v>
      </c>
      <c r="F32" s="44" t="s">
        <v>1525</v>
      </c>
      <c r="G32" s="47">
        <f>VLOOKUP(F32,'Tablica rezultata'!D:I,6,0)</f>
        <v>60</v>
      </c>
      <c r="H32" s="49">
        <f>VLOOKUP(F32,'Tablica rezultata'!D:J,7,0)</f>
        <v>8</v>
      </c>
    </row>
    <row r="33" spans="1:16">
      <c r="A33" s="24"/>
      <c r="B33" s="24"/>
      <c r="C33" s="24"/>
      <c r="D33" s="24"/>
      <c r="E33" s="24"/>
      <c r="F33" s="24"/>
      <c r="G33" s="24"/>
      <c r="H33" s="24"/>
    </row>
    <row r="34" spans="1:16">
      <c r="A34" s="24"/>
      <c r="B34" s="24"/>
      <c r="C34" s="24"/>
      <c r="D34" s="24"/>
      <c r="E34" s="24"/>
      <c r="F34" s="24"/>
      <c r="G34" s="24"/>
      <c r="H34" s="24"/>
    </row>
    <row r="35" spans="1:16" ht="18.75">
      <c r="A35" s="24"/>
      <c r="B35" s="19" t="s">
        <v>36</v>
      </c>
      <c r="C35" s="24"/>
      <c r="D35" s="24"/>
      <c r="E35" s="24"/>
      <c r="F35" s="24"/>
      <c r="G35" s="24"/>
      <c r="H35" s="24"/>
    </row>
    <row r="36" spans="1:16" ht="18.75">
      <c r="A36" s="24"/>
      <c r="B36" s="25"/>
      <c r="C36" s="24"/>
      <c r="D36" s="24"/>
      <c r="E36" s="24"/>
      <c r="F36" s="24"/>
      <c r="G36" s="24"/>
      <c r="H36" s="24"/>
    </row>
    <row r="37" spans="1:16" ht="42" customHeight="1">
      <c r="A37" s="43" t="s">
        <v>2</v>
      </c>
      <c r="B37" s="22" t="s">
        <v>2641</v>
      </c>
      <c r="C37" s="22" t="s">
        <v>2644</v>
      </c>
      <c r="D37" s="22" t="s">
        <v>9</v>
      </c>
      <c r="E37" s="22" t="s">
        <v>4</v>
      </c>
      <c r="F37" s="22" t="s">
        <v>2642</v>
      </c>
      <c r="G37" s="22" t="s">
        <v>2956</v>
      </c>
      <c r="H37" s="22" t="s">
        <v>5</v>
      </c>
      <c r="I37" s="11"/>
      <c r="J37" s="11"/>
      <c r="K37" s="12"/>
      <c r="L37" s="11"/>
      <c r="M37" s="12"/>
      <c r="N37" s="12"/>
      <c r="O37" s="14"/>
      <c r="P37" s="14"/>
    </row>
    <row r="38" spans="1:16" ht="15.75">
      <c r="A38" s="46">
        <f>IF((AND(H38=H37,G38=G37)),A37,COUNT($G$38:G38))</f>
        <v>1</v>
      </c>
      <c r="B38" s="47" t="str">
        <f>VLOOKUP(F38,'Tablica rezultata'!D:E,2,FALSE)</f>
        <v>O.Š. Vladimir Nazor</v>
      </c>
      <c r="C38" s="47" t="str">
        <f>VLOOKUP(F38,'Tablica rezultata'!D:F,3,0)</f>
        <v>Slavonski Brod</v>
      </c>
      <c r="D38" s="47" t="str">
        <f>VLOOKUP(F38,'Tablica rezultata'!D:K,8,FALSE)</f>
        <v>https://vimeo.com/190214124</v>
      </c>
      <c r="E38" s="47" t="str">
        <f>VLOOKUP(F38,'Tablica rezultata'!D:L,9,0)</f>
        <v>Nataša Stanković</v>
      </c>
      <c r="F38" s="44" t="s">
        <v>827</v>
      </c>
      <c r="G38" s="48">
        <f>VLOOKUP(F38,'Tablica rezultata'!D:I,6,0)</f>
        <v>340</v>
      </c>
      <c r="H38" s="49">
        <f>VLOOKUP(F38,'Tablica rezultata'!D:J,7,0)</f>
        <v>5.5</v>
      </c>
    </row>
    <row r="39" spans="1:16" ht="15.75">
      <c r="A39" s="46">
        <f>IF((AND(H39=H38,G39=G38)),A38,COUNT($G$38:G39))</f>
        <v>2</v>
      </c>
      <c r="B39" s="47" t="str">
        <f>VLOOKUP(F39,'Tablica rezultata'!D:E,2,FALSE)</f>
        <v>O.Š. Vladimir Nazor</v>
      </c>
      <c r="C39" s="47" t="str">
        <f>VLOOKUP(F39,'Tablica rezultata'!D:F,3,0)</f>
        <v>Slavonski Brod</v>
      </c>
      <c r="D39" s="47" t="str">
        <f>VLOOKUP(F39,'Tablica rezultata'!D:K,8,FALSE)</f>
        <v>https://vimeo.com/190213828</v>
      </c>
      <c r="E39" s="47" t="str">
        <f>VLOOKUP(F39,'Tablica rezultata'!D:L,9,0)</f>
        <v>Nataša Stanković</v>
      </c>
      <c r="F39" s="44" t="s">
        <v>831</v>
      </c>
      <c r="G39" s="48">
        <f>VLOOKUP(F39,'Tablica rezultata'!D:I,6,0)</f>
        <v>340</v>
      </c>
      <c r="H39" s="49">
        <f>VLOOKUP(F39,'Tablica rezultata'!D:J,7,0)</f>
        <v>5.7</v>
      </c>
    </row>
    <row r="40" spans="1:16" ht="15.75">
      <c r="A40" s="46">
        <f>IF((AND(H40=H39,G40=G39)),A39,COUNT($G$38:G40))</f>
        <v>3</v>
      </c>
      <c r="B40" s="47" t="str">
        <f>VLOOKUP(F40,'Tablica rezultata'!D:E,2,FALSE)</f>
        <v>O.Š. Vladimir Nazor</v>
      </c>
      <c r="C40" s="47" t="str">
        <f>VLOOKUP(F40,'Tablica rezultata'!D:F,3,0)</f>
        <v>Slavonski Brod</v>
      </c>
      <c r="D40" s="47" t="str">
        <f>VLOOKUP(F40,'Tablica rezultata'!D:K,8,FALSE)</f>
        <v>https://vimeo.com/190213888</v>
      </c>
      <c r="E40" s="47" t="str">
        <f>VLOOKUP(F40,'Tablica rezultata'!D:L,9,0)</f>
        <v>Nataša Stanković</v>
      </c>
      <c r="F40" s="44" t="s">
        <v>833</v>
      </c>
      <c r="G40" s="47">
        <f>VLOOKUP(F40,'Tablica rezultata'!D:I,6,0)</f>
        <v>340</v>
      </c>
      <c r="H40" s="49">
        <f>VLOOKUP(F40,'Tablica rezultata'!D:J,7,0)</f>
        <v>6.6</v>
      </c>
    </row>
    <row r="41" spans="1:16" ht="15.75">
      <c r="A41" s="46">
        <f>IF((AND(H41=H40,G41=G40)),A40,COUNT($G$38:G41))</f>
        <v>4</v>
      </c>
      <c r="B41" s="47" t="str">
        <f>VLOOKUP(F41,'Tablica rezultata'!D:E,2,FALSE)</f>
        <v>O.Š. Vladimir Nazor</v>
      </c>
      <c r="C41" s="47" t="str">
        <f>VLOOKUP(F41,'Tablica rezultata'!D:F,3,0)</f>
        <v>Slavonski Brod</v>
      </c>
      <c r="D41" s="47" t="str">
        <f>VLOOKUP(F41,'Tablica rezultata'!D:K,8,FALSE)</f>
        <v>https://vimeo.com/190219600</v>
      </c>
      <c r="E41" s="47" t="str">
        <f>VLOOKUP(F41,'Tablica rezultata'!D:L,9,0)</f>
        <v>Nataša Stanković</v>
      </c>
      <c r="F41" s="44" t="s">
        <v>846</v>
      </c>
      <c r="G41" s="47">
        <f>VLOOKUP(F41,'Tablica rezultata'!D:I,6,0)</f>
        <v>340</v>
      </c>
      <c r="H41" s="49">
        <f>VLOOKUP(F41,'Tablica rezultata'!D:J,7,0)</f>
        <v>6.74</v>
      </c>
    </row>
    <row r="42" spans="1:16" ht="15.75">
      <c r="A42" s="46">
        <f>IF((AND(H42=H41,G42=G41)),A41,COUNT($G$38:G42))</f>
        <v>5</v>
      </c>
      <c r="B42" s="47" t="str">
        <f>VLOOKUP(F42,'Tablica rezultata'!D:E,2,FALSE)</f>
        <v>O.Š. Vladimir Nazor</v>
      </c>
      <c r="C42" s="47" t="str">
        <f>VLOOKUP(F42,'Tablica rezultata'!D:F,3,0)</f>
        <v>Slavonski Brod</v>
      </c>
      <c r="D42" s="47" t="str">
        <f>VLOOKUP(F42,'Tablica rezultata'!D:K,8,FALSE)</f>
        <v>https://vimeo.com/190213678</v>
      </c>
      <c r="E42" s="47" t="str">
        <f>VLOOKUP(F42,'Tablica rezultata'!D:L,9,0)</f>
        <v>Nataša Stanković</v>
      </c>
      <c r="F42" s="44" t="s">
        <v>835</v>
      </c>
      <c r="G42" s="47">
        <f>VLOOKUP(F42,'Tablica rezultata'!D:I,6,0)</f>
        <v>340</v>
      </c>
      <c r="H42" s="49">
        <f>VLOOKUP(F42,'Tablica rezultata'!D:J,7,0)</f>
        <v>6.9</v>
      </c>
    </row>
    <row r="43" spans="1:16" ht="15.75">
      <c r="A43" s="46">
        <f>IF((AND(H43=H42,G43=G42)),A42,COUNT($G$38:G43))</f>
        <v>6</v>
      </c>
      <c r="B43" s="47" t="str">
        <f>VLOOKUP(F43,'Tablica rezultata'!D:E,2,FALSE)</f>
        <v>O.Š. Vladimir Nazor</v>
      </c>
      <c r="C43" s="47" t="str">
        <f>VLOOKUP(F43,'Tablica rezultata'!D:F,3,0)</f>
        <v>Slavonski Brod</v>
      </c>
      <c r="D43" s="47" t="str">
        <f>VLOOKUP(F43,'Tablica rezultata'!D:K,8,FALSE)</f>
        <v>https://vimeo.com/190213307</v>
      </c>
      <c r="E43" s="47" t="str">
        <f>VLOOKUP(F43,'Tablica rezultata'!D:L,9,0)</f>
        <v>Nataša Stanković</v>
      </c>
      <c r="F43" s="44" t="s">
        <v>837</v>
      </c>
      <c r="G43" s="47">
        <f>VLOOKUP(F43,'Tablica rezultata'!D:I,6,0)</f>
        <v>340</v>
      </c>
      <c r="H43" s="49">
        <f>VLOOKUP(F43,'Tablica rezultata'!D:J,7,0)</f>
        <v>7</v>
      </c>
    </row>
    <row r="44" spans="1:16" ht="15.75">
      <c r="A44" s="46">
        <f>IF((AND(H44=H43,G44=G43)),A43,COUNT($G$38:G44))</f>
        <v>7</v>
      </c>
      <c r="B44" s="47" t="str">
        <f>VLOOKUP(F44,'Tablica rezultata'!D:E,2,FALSE)</f>
        <v>O.Š. Vladimir Nazor</v>
      </c>
      <c r="C44" s="47" t="str">
        <f>VLOOKUP(F44,'Tablica rezultata'!D:F,3,0)</f>
        <v>Slavonski Brod</v>
      </c>
      <c r="D44" s="47" t="str">
        <f>VLOOKUP(F44,'Tablica rezultata'!D:K,8,FALSE)</f>
        <v>https://vimeo.com/190214059</v>
      </c>
      <c r="E44" s="47" t="str">
        <f>VLOOKUP(F44,'Tablica rezultata'!D:L,9,0)</f>
        <v>Nataša Stanković</v>
      </c>
      <c r="F44" s="44" t="s">
        <v>839</v>
      </c>
      <c r="G44" s="47">
        <f>VLOOKUP(F44,'Tablica rezultata'!D:I,6,0)</f>
        <v>340</v>
      </c>
      <c r="H44" s="49">
        <f>VLOOKUP(F44,'Tablica rezultata'!D:J,7,0)</f>
        <v>7.7</v>
      </c>
    </row>
    <row r="45" spans="1:16" ht="15.75">
      <c r="A45" s="46">
        <f>IF((AND(H45=H44,G45=G44)),A44,COUNT($G$38:G45))</f>
        <v>8</v>
      </c>
      <c r="B45" s="47" t="str">
        <f>VLOOKUP(F45,'Tablica rezultata'!D:E,2,FALSE)</f>
        <v>O.Š. Vladimir Nazor</v>
      </c>
      <c r="C45" s="47" t="str">
        <f>VLOOKUP(F45,'Tablica rezultata'!D:F,3,0)</f>
        <v>Slavonski Brod</v>
      </c>
      <c r="D45" s="47" t="str">
        <f>VLOOKUP(F45,'Tablica rezultata'!D:K,8,FALSE)</f>
        <v>https://vimeo.com/190214174</v>
      </c>
      <c r="E45" s="47" t="str">
        <f>VLOOKUP(F45,'Tablica rezultata'!D:L,9,0)</f>
        <v>Nataša Stanković</v>
      </c>
      <c r="F45" s="44" t="s">
        <v>841</v>
      </c>
      <c r="G45" s="47">
        <f>VLOOKUP(F45,'Tablica rezultata'!D:I,6,0)</f>
        <v>340</v>
      </c>
      <c r="H45" s="49">
        <f>VLOOKUP(F45,'Tablica rezultata'!D:J,7,0)</f>
        <v>7.9</v>
      </c>
    </row>
    <row r="46" spans="1:16" ht="15.75">
      <c r="A46" s="46">
        <f>IF((AND(H46=H45,G46=G45)),A45,COUNT($G$38:G46))</f>
        <v>8</v>
      </c>
      <c r="B46" s="47" t="str">
        <f>VLOOKUP(F46,'Tablica rezultata'!D:E,2,FALSE)</f>
        <v>O.Š. Vladimir Nazor</v>
      </c>
      <c r="C46" s="47" t="str">
        <f>VLOOKUP(F46,'Tablica rezultata'!D:F,3,0)</f>
        <v>Slavonski Brod</v>
      </c>
      <c r="D46" s="47" t="str">
        <f>VLOOKUP(F46,'Tablica rezultata'!D:K,8,FALSE)</f>
        <v>https://vimeo.com/190219844</v>
      </c>
      <c r="E46" s="47" t="str">
        <f>VLOOKUP(F46,'Tablica rezultata'!D:L,9,0)</f>
        <v>Nataša Stanković</v>
      </c>
      <c r="F46" s="44" t="s">
        <v>843</v>
      </c>
      <c r="G46" s="47">
        <f>VLOOKUP(F46,'Tablica rezultata'!D:I,6,0)</f>
        <v>340</v>
      </c>
      <c r="H46" s="49">
        <f>VLOOKUP(F46,'Tablica rezultata'!D:J,7,0)</f>
        <v>7.9</v>
      </c>
    </row>
    <row r="47" spans="1:16" ht="15.75">
      <c r="A47" s="46">
        <f>IF((AND(H47=H46,G47=G46)),A46,COUNT($G$38:G47))</f>
        <v>10</v>
      </c>
      <c r="B47" s="47" t="str">
        <f>VLOOKUP(F47,'Tablica rezultata'!D:E,2,FALSE)</f>
        <v xml:space="preserve">Connect IT udruga za razvoj informacijsko-komunikacijskih tehnologija </v>
      </c>
      <c r="C47" s="47" t="str">
        <f>VLOOKUP(F47,'Tablica rezultata'!D:F,3,0)</f>
        <v>Slavonski Brod </v>
      </c>
      <c r="D47" s="47" t="str">
        <f>VLOOKUP(F47,'Tablica rezultata'!D:K,8,FALSE)</f>
        <v>https://vimeo.com/190421299</v>
      </c>
      <c r="E47" s="47" t="str">
        <f>VLOOKUP(F47,'Tablica rezultata'!D:L,9,0)</f>
        <v>Mladen Sudar</v>
      </c>
      <c r="F47" s="44" t="s">
        <v>1543</v>
      </c>
      <c r="G47" s="47">
        <f>VLOOKUP(F47,'Tablica rezultata'!D:I,6,0)</f>
        <v>260</v>
      </c>
      <c r="H47" s="49">
        <f>VLOOKUP(F47,'Tablica rezultata'!D:J,7,0)</f>
        <v>8.2100000000000009</v>
      </c>
    </row>
  </sheetData>
  <sortState ref="A38:H47">
    <sortCondition descending="1" ref="G38:G47"/>
    <sortCondition ref="H38:H47"/>
  </sortState>
  <mergeCells count="1">
    <mergeCell ref="B1:F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58"/>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23.28515625" style="10" bestFit="1" customWidth="1"/>
    <col min="7" max="7" width="9.7109375" style="10" bestFit="1" customWidth="1"/>
    <col min="8" max="8" width="31" style="10" bestFit="1" customWidth="1"/>
  </cols>
  <sheetData>
    <row r="1" spans="1:16" ht="23.25">
      <c r="B1" s="54" t="s">
        <v>2889</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kneza Branimira</v>
      </c>
      <c r="C5" s="47" t="str">
        <f>VLOOKUP(F5,'Tablica rezultata'!D:F,3,0)</f>
        <v>Donji Muć</v>
      </c>
      <c r="D5" s="47" t="str">
        <f>VLOOKUP(F5,'Tablica rezultata'!D:K,8,FALSE)</f>
        <v>https://vimeo.com/189990694</v>
      </c>
      <c r="E5" s="47" t="str">
        <f>VLOOKUP(F5,'Tablica rezultata'!D:L,9,0)</f>
        <v>Alenka Šimić</v>
      </c>
      <c r="F5" s="44" t="s">
        <v>578</v>
      </c>
      <c r="G5" s="47">
        <f>VLOOKUP(F5,'Tablica rezultata'!D:I,6,0)</f>
        <v>190</v>
      </c>
      <c r="H5" s="49">
        <f>VLOOKUP(F5,'Tablica rezultata'!D:J,7,0)</f>
        <v>6</v>
      </c>
      <c r="I5" s="11"/>
      <c r="J5" s="11"/>
      <c r="K5" s="12"/>
      <c r="L5" s="11"/>
      <c r="M5" s="12"/>
      <c r="N5" s="12"/>
      <c r="O5" s="14"/>
      <c r="P5" s="14"/>
    </row>
    <row r="6" spans="1:16" ht="15.75">
      <c r="A6" s="46">
        <f>IF((AND(H6=H5,G6=G5)),A5,COUNT($G$5:G6))</f>
        <v>1</v>
      </c>
      <c r="B6" s="47" t="str">
        <f>VLOOKUP(F6,'Tablica rezultata'!D:E,2,FALSE)</f>
        <v>OŠ kneza Branimira</v>
      </c>
      <c r="C6" s="47" t="str">
        <f>VLOOKUP(F6,'Tablica rezultata'!D:F,3,0)</f>
        <v>Donji Muć</v>
      </c>
      <c r="D6" s="47" t="str">
        <f>VLOOKUP(F6,'Tablica rezultata'!D:K,8,FALSE)</f>
        <v>https://vimeo.com/189991250</v>
      </c>
      <c r="E6" s="47" t="str">
        <f>VLOOKUP(F6,'Tablica rezultata'!D:L,9,0)</f>
        <v>Alenka Šimić</v>
      </c>
      <c r="F6" s="44" t="s">
        <v>581</v>
      </c>
      <c r="G6" s="47">
        <f>VLOOKUP(F6,'Tablica rezultata'!D:I,6,0)</f>
        <v>190</v>
      </c>
      <c r="H6" s="49">
        <f>VLOOKUP(F6,'Tablica rezultata'!D:J,7,0)</f>
        <v>6</v>
      </c>
      <c r="I6" s="11"/>
      <c r="J6" s="11"/>
      <c r="K6" s="12"/>
      <c r="L6" s="11"/>
      <c r="M6" s="12"/>
      <c r="N6" s="12"/>
      <c r="O6" s="14"/>
      <c r="P6" s="14"/>
    </row>
    <row r="7" spans="1:16" ht="15.75">
      <c r="A7" s="46">
        <f>IF((AND(H7=H6,G7=G6)),A6,COUNT($G$5:G7))</f>
        <v>1</v>
      </c>
      <c r="B7" s="47" t="str">
        <f>VLOOKUP(F7,'Tablica rezultata'!D:E,2,FALSE)</f>
        <v>OŠ kneza Branimira</v>
      </c>
      <c r="C7" s="47" t="str">
        <f>VLOOKUP(F7,'Tablica rezultata'!D:F,3,0)</f>
        <v>Donji Muć</v>
      </c>
      <c r="D7" s="47" t="str">
        <f>VLOOKUP(F7,'Tablica rezultata'!D:K,8,FALSE)</f>
        <v>https://vimeo.com/189991854</v>
      </c>
      <c r="E7" s="47" t="str">
        <f>VLOOKUP(F7,'Tablica rezultata'!D:L,9,0)</f>
        <v>Alenka Šimić</v>
      </c>
      <c r="F7" s="44" t="s">
        <v>583</v>
      </c>
      <c r="G7" s="47">
        <f>VLOOKUP(F7,'Tablica rezultata'!D:I,6,0)</f>
        <v>190</v>
      </c>
      <c r="H7" s="49">
        <f>VLOOKUP(F7,'Tablica rezultata'!D:J,7,0)</f>
        <v>6</v>
      </c>
      <c r="I7" s="11"/>
      <c r="J7" s="11"/>
      <c r="K7" s="12"/>
      <c r="L7" s="11"/>
      <c r="M7" s="12"/>
      <c r="N7" s="12"/>
      <c r="O7" s="14"/>
      <c r="P7" s="14"/>
    </row>
    <row r="8" spans="1:16" ht="15.75">
      <c r="A8" s="46">
        <f>IF((AND(H8=H7,G8=G7)),A7,COUNT($G$5:G8))</f>
        <v>1</v>
      </c>
      <c r="B8" s="47" t="str">
        <f>VLOOKUP(F8,'Tablica rezultata'!D:E,2,FALSE)</f>
        <v>OŠ kneza Branimira</v>
      </c>
      <c r="C8" s="47" t="str">
        <f>VLOOKUP(F8,'Tablica rezultata'!D:F,3,0)</f>
        <v>Donji Muć</v>
      </c>
      <c r="D8" s="47" t="str">
        <f>VLOOKUP(F8,'Tablica rezultata'!D:K,8,FALSE)</f>
        <v>https://vimeo.com/189992614</v>
      </c>
      <c r="E8" s="47" t="str">
        <f>VLOOKUP(F8,'Tablica rezultata'!D:L,9,0)</f>
        <v>Alenka Šimić</v>
      </c>
      <c r="F8" s="44" t="s">
        <v>585</v>
      </c>
      <c r="G8" s="47">
        <f>VLOOKUP(F8,'Tablica rezultata'!D:I,6,0)</f>
        <v>190</v>
      </c>
      <c r="H8" s="49">
        <f>VLOOKUP(F8,'Tablica rezultata'!D:J,7,0)</f>
        <v>6</v>
      </c>
      <c r="I8" s="11"/>
      <c r="J8" s="11"/>
      <c r="K8" s="12"/>
      <c r="L8" s="11"/>
      <c r="M8" s="12"/>
      <c r="N8" s="12"/>
      <c r="O8" s="14"/>
      <c r="P8" s="14"/>
    </row>
    <row r="9" spans="1:16" ht="15.75">
      <c r="A9" s="46">
        <f>IF((AND(H9=H8,G9=G8)),A8,COUNT($G$5:G9))</f>
        <v>5</v>
      </c>
      <c r="B9" s="47" t="str">
        <f>VLOOKUP(F9,'Tablica rezultata'!D:E,2,FALSE)</f>
        <v>OŠ GROHOTE</v>
      </c>
      <c r="C9" s="47" t="str">
        <f>VLOOKUP(F9,'Tablica rezultata'!D:F,3,0)</f>
        <v>Grohote</v>
      </c>
      <c r="D9" s="47" t="str">
        <f>VLOOKUP(F9,'Tablica rezultata'!D:K,8,FALSE)</f>
        <v>https://vimeo.com/groups/414712/videos/189914518</v>
      </c>
      <c r="E9" s="47" t="str">
        <f>VLOOKUP(F9,'Tablica rezultata'!D:L,9,0)</f>
        <v>Mira Matijašević</v>
      </c>
      <c r="F9" s="44" t="s">
        <v>135</v>
      </c>
      <c r="G9" s="47">
        <f>VLOOKUP(F9,'Tablica rezultata'!D:I,6,0)</f>
        <v>190</v>
      </c>
      <c r="H9" s="49">
        <f>VLOOKUP(F9,'Tablica rezultata'!D:J,7,0)</f>
        <v>7.6</v>
      </c>
      <c r="I9" s="11"/>
      <c r="J9" s="11"/>
      <c r="K9" s="12"/>
      <c r="L9" s="11"/>
      <c r="M9" s="12"/>
      <c r="N9" s="12"/>
      <c r="O9" s="14"/>
      <c r="P9" s="14"/>
    </row>
    <row r="10" spans="1:16" ht="15.75">
      <c r="A10" s="46">
        <f>IF((AND(H10=H9,G10=G9)),A9,COUNT($G$5:G10))</f>
        <v>6</v>
      </c>
      <c r="B10" s="47" t="str">
        <f>VLOOKUP(F10,'Tablica rezultata'!D:E,2,FALSE)</f>
        <v>OŠ GROHOTE</v>
      </c>
      <c r="C10" s="47" t="str">
        <f>VLOOKUP(F10,'Tablica rezultata'!D:F,3,0)</f>
        <v>Grohote</v>
      </c>
      <c r="D10" s="47" t="str">
        <f>VLOOKUP(F10,'Tablica rezultata'!D:K,8,FALSE)</f>
        <v>https://vimeo.com/groups/414712/videos/189914168</v>
      </c>
      <c r="E10" s="47" t="str">
        <f>VLOOKUP(F10,'Tablica rezultata'!D:L,9,0)</f>
        <v>Mira Matijašević</v>
      </c>
      <c r="F10" s="44" t="s">
        <v>131</v>
      </c>
      <c r="G10" s="48">
        <f>VLOOKUP(F10,'Tablica rezultata'!D:I,6,0)</f>
        <v>180</v>
      </c>
      <c r="H10" s="49">
        <f>VLOOKUP(F10,'Tablica rezultata'!D:J,7,0)</f>
        <v>7.8</v>
      </c>
      <c r="I10" s="11"/>
      <c r="J10" s="11"/>
      <c r="K10" s="12"/>
      <c r="L10" s="11"/>
      <c r="M10" s="12"/>
      <c r="N10" s="12"/>
      <c r="O10" s="14"/>
      <c r="P10" s="14"/>
    </row>
    <row r="11" spans="1:16" ht="15.75">
      <c r="A11" s="46">
        <f>IF((AND(H11=H10,G11=G10)),A10,COUNT($G$5:G11))</f>
        <v>7</v>
      </c>
      <c r="B11" s="47" t="str">
        <f>VLOOKUP(F11,'Tablica rezultata'!D:E,2,FALSE)</f>
        <v>OŠ GROHOTE</v>
      </c>
      <c r="C11" s="47" t="str">
        <f>VLOOKUP(F11,'Tablica rezultata'!D:F,3,0)</f>
        <v>Grohote</v>
      </c>
      <c r="D11" s="47" t="str">
        <f>VLOOKUP(F11,'Tablica rezultata'!D:K,8,FALSE)</f>
        <v>https://vimeo.com/groups/414712/videos/189914300</v>
      </c>
      <c r="E11" s="47" t="str">
        <f>VLOOKUP(F11,'Tablica rezultata'!D:L,9,0)</f>
        <v>Mira Matijašević</v>
      </c>
      <c r="F11" s="44" t="s">
        <v>133</v>
      </c>
      <c r="G11" s="47">
        <f>VLOOKUP(F11,'Tablica rezultata'!D:I,6,0)</f>
        <v>180</v>
      </c>
      <c r="H11" s="49">
        <f>VLOOKUP(F11,'Tablica rezultata'!D:J,7,0)</f>
        <v>7.9</v>
      </c>
      <c r="I11" s="11"/>
      <c r="J11" s="11"/>
      <c r="K11" s="12"/>
      <c r="L11" s="11"/>
      <c r="M11" s="12"/>
      <c r="N11" s="12"/>
      <c r="O11" s="14"/>
      <c r="P11" s="14"/>
    </row>
    <row r="12" spans="1:16" ht="15.75">
      <c r="A12" s="46">
        <f>IF((AND(H12=H11,G12=G11)),A11,COUNT($G$5:G12))</f>
        <v>8</v>
      </c>
      <c r="B12" s="47" t="str">
        <f>VLOOKUP(F12,'Tablica rezultata'!D:E,2,FALSE)</f>
        <v>OŠ GROHOTE</v>
      </c>
      <c r="C12" s="47" t="str">
        <f>VLOOKUP(F12,'Tablica rezultata'!D:F,3,0)</f>
        <v>Grohote</v>
      </c>
      <c r="D12" s="47" t="str">
        <f>VLOOKUP(F12,'Tablica rezultata'!D:K,8,FALSE)</f>
        <v>https://vimeo.com/groups/414712/videos/189913752</v>
      </c>
      <c r="E12" s="47" t="str">
        <f>VLOOKUP(F12,'Tablica rezultata'!D:L,9,0)</f>
        <v>Mira Matijašević</v>
      </c>
      <c r="F12" s="44" t="s">
        <v>128</v>
      </c>
      <c r="G12" s="48">
        <f>VLOOKUP(F12,'Tablica rezultata'!D:I,6,0)</f>
        <v>180</v>
      </c>
      <c r="H12" s="49">
        <f>VLOOKUP(F12,'Tablica rezultata'!D:J,7,0)</f>
        <v>8.4</v>
      </c>
      <c r="I12" s="11"/>
      <c r="J12" s="11"/>
      <c r="K12" s="12"/>
      <c r="L12" s="11"/>
      <c r="M12" s="12"/>
      <c r="N12" s="12"/>
      <c r="O12" s="14"/>
      <c r="P12" s="14"/>
    </row>
    <row r="13" spans="1:16">
      <c r="A13" s="24"/>
      <c r="B13" s="24"/>
      <c r="C13" s="24"/>
      <c r="D13" s="24"/>
      <c r="E13" s="24"/>
      <c r="F13" s="24"/>
      <c r="G13" s="24"/>
      <c r="H13" s="24"/>
    </row>
    <row r="14" spans="1:16">
      <c r="A14" s="24"/>
      <c r="B14" s="24"/>
      <c r="C14" s="24"/>
      <c r="D14" s="24"/>
      <c r="E14" s="24"/>
      <c r="F14" s="24"/>
      <c r="G14" s="24"/>
      <c r="H14" s="24"/>
    </row>
    <row r="15" spans="1:16" ht="18.75">
      <c r="A15" s="24"/>
      <c r="B15" s="19" t="s">
        <v>36</v>
      </c>
      <c r="C15" s="24"/>
      <c r="D15" s="24"/>
      <c r="E15" s="24"/>
      <c r="F15" s="24"/>
      <c r="G15" s="24"/>
      <c r="H15" s="24"/>
    </row>
    <row r="16" spans="1:16" ht="18.75">
      <c r="A16" s="24"/>
      <c r="B16" s="25"/>
      <c r="C16" s="24"/>
      <c r="D16" s="24"/>
      <c r="E16" s="24"/>
      <c r="F16" s="24"/>
      <c r="G16" s="24"/>
      <c r="H16" s="24"/>
    </row>
    <row r="17" spans="1:16" ht="42" customHeight="1">
      <c r="A17" s="43" t="s">
        <v>2</v>
      </c>
      <c r="B17" s="22" t="s">
        <v>2641</v>
      </c>
      <c r="C17" s="22" t="s">
        <v>2644</v>
      </c>
      <c r="D17" s="22" t="s">
        <v>9</v>
      </c>
      <c r="E17" s="22" t="s">
        <v>4</v>
      </c>
      <c r="F17" s="22" t="s">
        <v>2642</v>
      </c>
      <c r="G17" s="22" t="s">
        <v>2956</v>
      </c>
      <c r="H17" s="22" t="s">
        <v>5</v>
      </c>
      <c r="I17" s="11"/>
      <c r="J17" s="11"/>
      <c r="K17" s="12"/>
      <c r="L17" s="11"/>
      <c r="M17" s="12"/>
      <c r="N17" s="12"/>
      <c r="O17" s="14"/>
      <c r="P17" s="14"/>
    </row>
    <row r="18" spans="1:16" ht="15.75">
      <c r="A18" s="46">
        <f>IF((AND(H18=H17,G18=G17)),A17,COUNT($G$18:G18))</f>
        <v>1</v>
      </c>
      <c r="B18" s="47" t="str">
        <f>VLOOKUP(F18,'Tablica rezultata'!D:E,2,FALSE)</f>
        <v>OŠ Ivana Mažuranića, Obrovac Sinjski, Han</v>
      </c>
      <c r="C18" s="47" t="str">
        <f>VLOOKUP(F18,'Tablica rezultata'!D:F,3,0)</f>
        <v>Obrovac Sinjski</v>
      </c>
      <c r="D18" s="47" t="str">
        <f>VLOOKUP(F18,'Tablica rezultata'!D:K,8,FALSE)</f>
        <v>https://vimeo.com/190111352</v>
      </c>
      <c r="E18" s="47" t="str">
        <f>VLOOKUP(F18,'Tablica rezultata'!D:L,9,0)</f>
        <v>Stipe Radić</v>
      </c>
      <c r="F18" s="26" t="s">
        <v>518</v>
      </c>
      <c r="G18" s="47">
        <f>VLOOKUP(F18,'Tablica rezultata'!D:I,6,0)</f>
        <v>340</v>
      </c>
      <c r="H18" s="49">
        <f>VLOOKUP(F18,'Tablica rezultata'!D:J,7,0)</f>
        <v>4.8</v>
      </c>
    </row>
    <row r="19" spans="1:16" ht="15.75">
      <c r="A19" s="46">
        <f>IF((AND(H19=H18,G19=G18)),A18,COUNT($G$18:G19))</f>
        <v>2</v>
      </c>
      <c r="B19" s="47" t="str">
        <f>VLOOKUP(F19,'Tablica rezultata'!D:E,2,FALSE)</f>
        <v>OŠ Ostrog</v>
      </c>
      <c r="C19" s="47" t="str">
        <f>VLOOKUP(F19,'Tablica rezultata'!D:F,3,0)</f>
        <v>Kaštel Lukšić</v>
      </c>
      <c r="D19" s="47" t="str">
        <f>VLOOKUP(F19,'Tablica rezultata'!D:K,8,FALSE)</f>
        <v>https://vimeo.com/groups/414712/videos/190393215</v>
      </c>
      <c r="E19" s="47" t="str">
        <f>VLOOKUP(F19,'Tablica rezultata'!D:L,9,0)</f>
        <v>Božena Ukić</v>
      </c>
      <c r="F19" s="26" t="s">
        <v>2098</v>
      </c>
      <c r="G19" s="47">
        <f>VLOOKUP(F19,'Tablica rezultata'!D:I,6,0)</f>
        <v>340</v>
      </c>
      <c r="H19" s="49">
        <f>VLOOKUP(F19,'Tablica rezultata'!D:J,7,0)</f>
        <v>5.3</v>
      </c>
    </row>
    <row r="20" spans="1:16" ht="15.75">
      <c r="A20" s="46">
        <f>IF((AND(H20=H19,G20=G19)),A19,COUNT($G$18:G20))</f>
        <v>3</v>
      </c>
      <c r="B20" s="47" t="str">
        <f>VLOOKUP(F20,'Tablica rezultata'!D:E,2,FALSE)</f>
        <v xml:space="preserve">OŠ Vjekoslava Paraća </v>
      </c>
      <c r="C20" s="47" t="str">
        <f>VLOOKUP(F20,'Tablica rezultata'!D:F,3,0)</f>
        <v>Solin</v>
      </c>
      <c r="D20" s="47" t="str">
        <f>VLOOKUP(F20,'Tablica rezultata'!D:K,8,FALSE)</f>
        <v>https://vimeo.com/185717440</v>
      </c>
      <c r="E20" s="47" t="str">
        <f>VLOOKUP(F20,'Tablica rezultata'!D:L,9,0)</f>
        <v>Mate Dorvak</v>
      </c>
      <c r="F20" s="26" t="s">
        <v>1459</v>
      </c>
      <c r="G20" s="47">
        <f>VLOOKUP(F20,'Tablica rezultata'!D:I,6,0)</f>
        <v>340</v>
      </c>
      <c r="H20" s="49">
        <f>VLOOKUP(F20,'Tablica rezultata'!D:J,7,0)</f>
        <v>6.94</v>
      </c>
    </row>
    <row r="21" spans="1:16" ht="15.75">
      <c r="A21" s="46">
        <f>IF((AND(H21=H20,G21=G20)),A20,COUNT($G$18:G21))</f>
        <v>4</v>
      </c>
      <c r="B21" s="47" t="str">
        <f>VLOOKUP(F21,'Tablica rezultata'!D:E,2,FALSE)</f>
        <v>OŠ don Lovre Katića</v>
      </c>
      <c r="C21" s="47" t="str">
        <f>VLOOKUP(F21,'Tablica rezultata'!D:F,3,0)</f>
        <v>Solin</v>
      </c>
      <c r="D21" s="47" t="str">
        <f>VLOOKUP(F21,'Tablica rezultata'!D:K,8,FALSE)</f>
        <v>https://vimeo.com/190062144</v>
      </c>
      <c r="E21" s="47" t="str">
        <f>VLOOKUP(F21,'Tablica rezultata'!D:L,9,0)</f>
        <v>Mario Klarić</v>
      </c>
      <c r="F21" s="26" t="s">
        <v>430</v>
      </c>
      <c r="G21" s="47">
        <f>VLOOKUP(F21,'Tablica rezultata'!D:I,6,0)</f>
        <v>340</v>
      </c>
      <c r="H21" s="49">
        <f>VLOOKUP(F21,'Tablica rezultata'!D:J,7,0)</f>
        <v>7</v>
      </c>
    </row>
    <row r="22" spans="1:16" ht="15.75">
      <c r="A22" s="46">
        <f>IF((AND(H22=H21,G22=G21)),A21,COUNT($G$18:G22))</f>
        <v>4</v>
      </c>
      <c r="B22" s="47" t="str">
        <f>VLOOKUP(F22,'Tablica rezultata'!D:E,2,FALSE)</f>
        <v>OŠ don Lovre Katića</v>
      </c>
      <c r="C22" s="47" t="str">
        <f>VLOOKUP(F22,'Tablica rezultata'!D:F,3,0)</f>
        <v>Solin</v>
      </c>
      <c r="D22" s="47" t="str">
        <f>VLOOKUP(F22,'Tablica rezultata'!D:K,8,FALSE)</f>
        <v>https://vimeo.com/190062446</v>
      </c>
      <c r="E22" s="47" t="str">
        <f>VLOOKUP(F22,'Tablica rezultata'!D:L,9,0)</f>
        <v>Mario Klarić</v>
      </c>
      <c r="F22" s="26" t="s">
        <v>434</v>
      </c>
      <c r="G22" s="47">
        <f>VLOOKUP(F22,'Tablica rezultata'!D:I,6,0)</f>
        <v>340</v>
      </c>
      <c r="H22" s="49">
        <f>VLOOKUP(F22,'Tablica rezultata'!D:J,7,0)</f>
        <v>7</v>
      </c>
    </row>
    <row r="23" spans="1:16" ht="15.75">
      <c r="A23" s="46">
        <f>IF((AND(H23=H22,G23=G22)),A22,COUNT($G$18:G23))</f>
        <v>6</v>
      </c>
      <c r="B23" s="47" t="str">
        <f>VLOOKUP(F23,'Tablica rezultata'!D:E,2,FALSE)</f>
        <v>OŠ kneza Branimira</v>
      </c>
      <c r="C23" s="47" t="str">
        <f>VLOOKUP(F23,'Tablica rezultata'!D:F,3,0)</f>
        <v>Donji Muć</v>
      </c>
      <c r="D23" s="47" t="str">
        <f>VLOOKUP(F23,'Tablica rezultata'!D:K,8,FALSE)</f>
        <v>https://vimeo.com/189993211</v>
      </c>
      <c r="E23" s="47" t="str">
        <f>VLOOKUP(F23,'Tablica rezultata'!D:L,9,0)</f>
        <v>Alenka Šimić</v>
      </c>
      <c r="F23" s="26" t="s">
        <v>587</v>
      </c>
      <c r="G23" s="47">
        <f>VLOOKUP(F23,'Tablica rezultata'!D:I,6,0)</f>
        <v>340</v>
      </c>
      <c r="H23" s="49">
        <f>VLOOKUP(F23,'Tablica rezultata'!D:J,7,0)</f>
        <v>8</v>
      </c>
    </row>
    <row r="24" spans="1:16" ht="15.75">
      <c r="A24" s="46">
        <f>IF((AND(H24=H23,G24=G23)),A23,COUNT($G$18:G24))</f>
        <v>7</v>
      </c>
      <c r="B24" s="47" t="str">
        <f>VLOOKUP(F24,'Tablica rezultata'!D:E,2,FALSE)</f>
        <v>OŠ kneza Branimira</v>
      </c>
      <c r="C24" s="47" t="str">
        <f>VLOOKUP(F24,'Tablica rezultata'!D:F,3,0)</f>
        <v>Donji Muć</v>
      </c>
      <c r="D24" s="47" t="str">
        <f>VLOOKUP(F24,'Tablica rezultata'!D:K,8,FALSE)</f>
        <v>https://vimeo.com/189993876</v>
      </c>
      <c r="E24" s="47" t="str">
        <f>VLOOKUP(F24,'Tablica rezultata'!D:L,9,0)</f>
        <v>Alenka Šimić</v>
      </c>
      <c r="F24" s="26" t="s">
        <v>589</v>
      </c>
      <c r="G24" s="47">
        <f>VLOOKUP(F24,'Tablica rezultata'!D:I,6,0)</f>
        <v>340</v>
      </c>
      <c r="H24" s="49">
        <f>VLOOKUP(F24,'Tablica rezultata'!D:J,7,0)</f>
        <v>9</v>
      </c>
    </row>
    <row r="25" spans="1:16" ht="15.75">
      <c r="A25" s="46">
        <f>IF((AND(H25=H24,G25=G24)),A24,COUNT($G$18:G25))</f>
        <v>7</v>
      </c>
      <c r="B25" s="47" t="str">
        <f>VLOOKUP(F25,'Tablica rezultata'!D:E,2,FALSE)</f>
        <v>OŠ kneza Branimira</v>
      </c>
      <c r="C25" s="47" t="str">
        <f>VLOOKUP(F25,'Tablica rezultata'!D:F,3,0)</f>
        <v>Donji Muć</v>
      </c>
      <c r="D25" s="47" t="str">
        <f>VLOOKUP(F25,'Tablica rezultata'!D:K,8,FALSE)</f>
        <v>https://vimeo.com/189994433</v>
      </c>
      <c r="E25" s="47" t="str">
        <f>VLOOKUP(F25,'Tablica rezultata'!D:L,9,0)</f>
        <v>Alenka Šimić</v>
      </c>
      <c r="F25" s="26" t="s">
        <v>591</v>
      </c>
      <c r="G25" s="47">
        <f>VLOOKUP(F25,'Tablica rezultata'!D:I,6,0)</f>
        <v>340</v>
      </c>
      <c r="H25" s="49">
        <f>VLOOKUP(F25,'Tablica rezultata'!D:J,7,0)</f>
        <v>9</v>
      </c>
    </row>
    <row r="26" spans="1:16" ht="15.75">
      <c r="A26" s="46">
        <f>IF((AND(H26=H25,G26=G25)),A25,COUNT($G$18:G26))</f>
        <v>7</v>
      </c>
      <c r="B26" s="47" t="str">
        <f>VLOOKUP(F26,'Tablica rezultata'!D:E,2,FALSE)</f>
        <v>OŠ kneza Branimira</v>
      </c>
      <c r="C26" s="47" t="str">
        <f>VLOOKUP(F26,'Tablica rezultata'!D:F,3,0)</f>
        <v>Donji Muć</v>
      </c>
      <c r="D26" s="47" t="str">
        <f>VLOOKUP(F26,'Tablica rezultata'!D:K,8,FALSE)</f>
        <v>https://vimeo.com/189995027</v>
      </c>
      <c r="E26" s="47" t="str">
        <f>VLOOKUP(F26,'Tablica rezultata'!D:L,9,0)</f>
        <v>Alenka Šimić</v>
      </c>
      <c r="F26" s="26" t="s">
        <v>593</v>
      </c>
      <c r="G26" s="47">
        <f>VLOOKUP(F26,'Tablica rezultata'!D:I,6,0)</f>
        <v>340</v>
      </c>
      <c r="H26" s="49">
        <f>VLOOKUP(F26,'Tablica rezultata'!D:J,7,0)</f>
        <v>9</v>
      </c>
    </row>
    <row r="27" spans="1:16" ht="15.75">
      <c r="A27" s="46">
        <f>IF((AND(H27=H26,G27=G26)),A26,COUNT($G$18:G27))</f>
        <v>10</v>
      </c>
      <c r="B27" s="47" t="str">
        <f>VLOOKUP(F27,'Tablica rezultata'!D:E,2,FALSE)</f>
        <v>OŠ GROHOTE</v>
      </c>
      <c r="C27" s="47" t="str">
        <f>VLOOKUP(F27,'Tablica rezultata'!D:F,3,0)</f>
        <v>Grohote</v>
      </c>
      <c r="D27" s="47" t="str">
        <f>VLOOKUP(F27,'Tablica rezultata'!D:K,8,FALSE)</f>
        <v>https://vimeo.com/190355245</v>
      </c>
      <c r="E27" s="47" t="str">
        <f>VLOOKUP(F27,'Tablica rezultata'!D:L,9,0)</f>
        <v>Nikola Repajić</v>
      </c>
      <c r="F27" s="26" t="s">
        <v>2968</v>
      </c>
      <c r="G27" s="47">
        <f>VLOOKUP(F27,'Tablica rezultata'!D:I,6,0)</f>
        <v>340</v>
      </c>
      <c r="H27" s="49">
        <f>VLOOKUP(F27,'Tablica rezultata'!D:J,7,0)</f>
        <v>13</v>
      </c>
    </row>
    <row r="28" spans="1:16" ht="15.75">
      <c r="A28" s="46">
        <f>IF((AND(H28=H27,G28=G27)),A27,COUNT($G$18:G28))</f>
        <v>11</v>
      </c>
      <c r="B28" s="47" t="str">
        <f>VLOOKUP(F28,'Tablica rezultata'!D:E,2,FALSE)</f>
        <v>OŠ GROHOTE</v>
      </c>
      <c r="C28" s="47" t="str">
        <f>VLOOKUP(F28,'Tablica rezultata'!D:F,3,0)</f>
        <v>Grohote</v>
      </c>
      <c r="D28" s="47" t="str">
        <f>VLOOKUP(F28,'Tablica rezultata'!D:K,8,FALSE)</f>
        <v>https://vimeo.com/190355238</v>
      </c>
      <c r="E28" s="47" t="str">
        <f>VLOOKUP(F28,'Tablica rezultata'!D:L,9,0)</f>
        <v>Nikola Repajić</v>
      </c>
      <c r="F28" s="26" t="s">
        <v>2966</v>
      </c>
      <c r="G28" s="47">
        <f>VLOOKUP(F28,'Tablica rezultata'!D:I,6,0)</f>
        <v>340</v>
      </c>
      <c r="H28" s="49">
        <f>VLOOKUP(F28,'Tablica rezultata'!D:J,7,0)</f>
        <v>13.5</v>
      </c>
    </row>
    <row r="29" spans="1:16" ht="15.75">
      <c r="A29" s="46">
        <f>IF((AND(H29=H28,G29=G28)),A28,COUNT($G$18:G29))</f>
        <v>12</v>
      </c>
      <c r="B29" s="47" t="str">
        <f>VLOOKUP(F29,'Tablica rezultata'!D:E,2,FALSE)</f>
        <v>OŠ Kamešnica-Otok</v>
      </c>
      <c r="C29" s="47" t="str">
        <f>VLOOKUP(F29,'Tablica rezultata'!D:F,3,0)</f>
        <v>Otok</v>
      </c>
      <c r="D29" s="47" t="str">
        <f>VLOOKUP(F29,'Tablica rezultata'!D:K,8,FALSE)</f>
        <v>https://vimeo.com/189927661</v>
      </c>
      <c r="E29" s="47" t="str">
        <f>VLOOKUP(F29,'Tablica rezultata'!D:L,9,0)</f>
        <v>Ivana Čerina</v>
      </c>
      <c r="F29" s="26" t="s">
        <v>147</v>
      </c>
      <c r="G29" s="47">
        <f>VLOOKUP(F29,'Tablica rezultata'!D:I,6,0)</f>
        <v>340</v>
      </c>
      <c r="H29" s="49">
        <f>VLOOKUP(F29,'Tablica rezultata'!D:J,7,0)</f>
        <v>19.3</v>
      </c>
    </row>
    <row r="30" spans="1:16" ht="15.75">
      <c r="A30" s="46">
        <f>IF((AND(H30=H29,G30=G29)),A29,COUNT($G$18:G30))</f>
        <v>13</v>
      </c>
      <c r="B30" s="47" t="str">
        <f>VLOOKUP(F30,'Tablica rezultata'!D:E,2,FALSE)</f>
        <v>OŠ Kamešnica-Otok</v>
      </c>
      <c r="C30" s="47" t="str">
        <f>VLOOKUP(F30,'Tablica rezultata'!D:F,3,0)</f>
        <v>Otok</v>
      </c>
      <c r="D30" s="47" t="str">
        <f>VLOOKUP(F30,'Tablica rezultata'!D:K,8,FALSE)</f>
        <v>https://vimeo.com/189928072</v>
      </c>
      <c r="E30" s="47" t="str">
        <f>VLOOKUP(F30,'Tablica rezultata'!D:L,9,0)</f>
        <v>Ivana Čerina</v>
      </c>
      <c r="F30" s="26" t="s">
        <v>152</v>
      </c>
      <c r="G30" s="47">
        <f>VLOOKUP(F30,'Tablica rezultata'!D:I,6,0)</f>
        <v>340</v>
      </c>
      <c r="H30" s="49">
        <f>VLOOKUP(F30,'Tablica rezultata'!D:J,7,0)</f>
        <v>19.399999999999999</v>
      </c>
    </row>
    <row r="31" spans="1:16" ht="15.75">
      <c r="A31" s="46">
        <f>IF((AND(H31=H30,G31=G30)),A30,COUNT($G$18:G31))</f>
        <v>14</v>
      </c>
      <c r="B31" s="47" t="str">
        <f>VLOOKUP(F31,'Tablica rezultata'!D:E,2,FALSE)</f>
        <v>OŠ Kamešnica-Otok</v>
      </c>
      <c r="C31" s="47" t="str">
        <f>VLOOKUP(F31,'Tablica rezultata'!D:F,3,0)</f>
        <v>Otok</v>
      </c>
      <c r="D31" s="47" t="str">
        <f>VLOOKUP(F31,'Tablica rezultata'!D:K,8,FALSE)</f>
        <v>https://vimeo.com/189927997</v>
      </c>
      <c r="E31" s="47" t="str">
        <f>VLOOKUP(F31,'Tablica rezultata'!D:L,9,0)</f>
        <v>Ivana Čerina</v>
      </c>
      <c r="F31" s="26" t="s">
        <v>150</v>
      </c>
      <c r="G31" s="47">
        <f>VLOOKUP(F31,'Tablica rezultata'!D:I,6,0)</f>
        <v>340</v>
      </c>
      <c r="H31" s="49">
        <f>VLOOKUP(F31,'Tablica rezultata'!D:J,7,0)</f>
        <v>20</v>
      </c>
    </row>
    <row r="32" spans="1:16" ht="15.75">
      <c r="A32" s="46">
        <f>IF((AND(H32=H31,G32=G31)),A31,COUNT($G$18:G32))</f>
        <v>14</v>
      </c>
      <c r="B32" s="47" t="str">
        <f>VLOOKUP(F32,'Tablica rezultata'!D:E,2,FALSE)</f>
        <v>OŠ Kamešnica-Otok</v>
      </c>
      <c r="C32" s="47" t="str">
        <f>VLOOKUP(F32,'Tablica rezultata'!D:F,3,0)</f>
        <v>Otok</v>
      </c>
      <c r="D32" s="47" t="str">
        <f>VLOOKUP(F32,'Tablica rezultata'!D:K,8,FALSE)</f>
        <v>https://vimeo.com/189928151</v>
      </c>
      <c r="E32" s="47" t="str">
        <f>VLOOKUP(F32,'Tablica rezultata'!D:L,9,0)</f>
        <v>Ivana Čerina</v>
      </c>
      <c r="F32" s="26" t="s">
        <v>154</v>
      </c>
      <c r="G32" s="47">
        <f>VLOOKUP(F32,'Tablica rezultata'!D:I,6,0)</f>
        <v>340</v>
      </c>
      <c r="H32" s="49">
        <f>VLOOKUP(F32,'Tablica rezultata'!D:J,7,0)</f>
        <v>20</v>
      </c>
    </row>
    <row r="33" spans="1:8" ht="15.75">
      <c r="A33" s="46">
        <f>IF((AND(H33=H32,G33=G32)),A32,COUNT($G$18:G33))</f>
        <v>16</v>
      </c>
      <c r="B33" s="47" t="str">
        <f>VLOOKUP(F33,'Tablica rezultata'!D:E,2,FALSE)</f>
        <v>OŠ Ivana Mažuranića, Obrovac Sinjski, Han</v>
      </c>
      <c r="C33" s="47" t="str">
        <f>VLOOKUP(F33,'Tablica rezultata'!D:F,3,0)</f>
        <v>Obrovac Sinjski</v>
      </c>
      <c r="D33" s="47" t="str">
        <f>VLOOKUP(F33,'Tablica rezultata'!D:K,8,FALSE)</f>
        <v>https://vimeo.com/190110729</v>
      </c>
      <c r="E33" s="47" t="str">
        <f>VLOOKUP(F33,'Tablica rezultata'!D:L,9,0)</f>
        <v>Stipe Radić</v>
      </c>
      <c r="F33" s="26" t="s">
        <v>523</v>
      </c>
      <c r="G33" s="47">
        <f>VLOOKUP(F33,'Tablica rezultata'!D:I,6,0)</f>
        <v>330</v>
      </c>
      <c r="H33" s="49">
        <f>VLOOKUP(F33,'Tablica rezultata'!D:J,7,0)</f>
        <v>4.4000000000000004</v>
      </c>
    </row>
    <row r="34" spans="1:8" ht="15.75">
      <c r="A34" s="46">
        <f>IF((AND(H34=H33,G34=G33)),A33,COUNT($G$18:G34))</f>
        <v>16</v>
      </c>
      <c r="B34" s="47" t="str">
        <f>VLOOKUP(F34,'Tablica rezultata'!D:E,2,FALSE)</f>
        <v>OŠ Ivana Mažuranića, Obrovac Sinjski, Han</v>
      </c>
      <c r="C34" s="47" t="str">
        <f>VLOOKUP(F34,'Tablica rezultata'!D:F,3,0)</f>
        <v>Obrovac Sinjski</v>
      </c>
      <c r="D34" s="47" t="str">
        <f>VLOOKUP(F34,'Tablica rezultata'!D:K,8,FALSE)</f>
        <v>https://vimeo.com/190110910</v>
      </c>
      <c r="E34" s="47" t="str">
        <f>VLOOKUP(F34,'Tablica rezultata'!D:L,9,0)</f>
        <v>Stipe Radić</v>
      </c>
      <c r="F34" s="26" t="s">
        <v>525</v>
      </c>
      <c r="G34" s="47">
        <f>VLOOKUP(F34,'Tablica rezultata'!D:I,6,0)</f>
        <v>330</v>
      </c>
      <c r="H34" s="49">
        <f>VLOOKUP(F34,'Tablica rezultata'!D:J,7,0)</f>
        <v>4.4000000000000004</v>
      </c>
    </row>
    <row r="35" spans="1:8" ht="15.75">
      <c r="A35" s="46">
        <f>IF((AND(H35=H34,G35=G34)),A34,COUNT($G$18:G35))</f>
        <v>18</v>
      </c>
      <c r="B35" s="47" t="str">
        <f>VLOOKUP(F35,'Tablica rezultata'!D:E,2,FALSE)</f>
        <v>OŠ Ivana Mažuranića, Obrovac Sinjski, Han</v>
      </c>
      <c r="C35" s="47" t="str">
        <f>VLOOKUP(F35,'Tablica rezultata'!D:F,3,0)</f>
        <v>Obrovac Sinjski</v>
      </c>
      <c r="D35" s="47" t="str">
        <f>VLOOKUP(F35,'Tablica rezultata'!D:K,8,FALSE)</f>
        <v>https://vimeo.com/190110358</v>
      </c>
      <c r="E35" s="47" t="str">
        <f>VLOOKUP(F35,'Tablica rezultata'!D:L,9,0)</f>
        <v>Stipe Radić</v>
      </c>
      <c r="F35" s="26" t="s">
        <v>521</v>
      </c>
      <c r="G35" s="48">
        <f>VLOOKUP(F35,'Tablica rezultata'!D:I,6,0)</f>
        <v>330</v>
      </c>
      <c r="H35" s="49">
        <f>VLOOKUP(F35,'Tablica rezultata'!D:J,7,0)</f>
        <v>4.5</v>
      </c>
    </row>
    <row r="36" spans="1:8" ht="15.75">
      <c r="A36" s="46">
        <f>IF((AND(H36=H35,G36=G35)),A35,COUNT($G$18:G36))</f>
        <v>19</v>
      </c>
      <c r="B36" s="47" t="str">
        <f>VLOOKUP(F36,'Tablica rezultata'!D:E,2,FALSE)</f>
        <v>OŠ Ivana Mažuranića, Obrovac Sinjski, Han</v>
      </c>
      <c r="C36" s="47" t="str">
        <f>VLOOKUP(F36,'Tablica rezultata'!D:F,3,0)</f>
        <v>Obrovac Sinjski</v>
      </c>
      <c r="D36" s="47" t="str">
        <f>VLOOKUP(F36,'Tablica rezultata'!D:K,8,FALSE)</f>
        <v>https://vimeo.com/190111154</v>
      </c>
      <c r="E36" s="47" t="str">
        <f>VLOOKUP(F36,'Tablica rezultata'!D:L,9,0)</f>
        <v>Stipe Radić</v>
      </c>
      <c r="F36" s="26" t="s">
        <v>527</v>
      </c>
      <c r="G36" s="47">
        <f>VLOOKUP(F36,'Tablica rezultata'!D:I,6,0)</f>
        <v>330</v>
      </c>
      <c r="H36" s="49">
        <f>VLOOKUP(F36,'Tablica rezultata'!D:J,7,0)</f>
        <v>4.7</v>
      </c>
    </row>
    <row r="37" spans="1:8" ht="15.75">
      <c r="A37" s="46">
        <f>IF((AND(H37=H36,G37=G36)),A36,COUNT($G$18:G37))</f>
        <v>20</v>
      </c>
      <c r="B37" s="47" t="str">
        <f>VLOOKUP(F37,'Tablica rezultata'!D:E,2,FALSE)</f>
        <v>OŠ Ostrog</v>
      </c>
      <c r="C37" s="47" t="str">
        <f>VLOOKUP(F37,'Tablica rezultata'!D:F,3,0)</f>
        <v>Kaštel Lukšić</v>
      </c>
      <c r="D37" s="47" t="str">
        <f>VLOOKUP(F37,'Tablica rezultata'!D:K,8,FALSE)</f>
        <v>Izbrisan video, nisam ga uspjela vratiti</v>
      </c>
      <c r="E37" s="47" t="str">
        <f>VLOOKUP(F37,'Tablica rezultata'!D:L,9,0)</f>
        <v>Božena Ukić</v>
      </c>
      <c r="F37" s="26" t="s">
        <v>2105</v>
      </c>
      <c r="G37" s="47">
        <f>VLOOKUP(F37,'Tablica rezultata'!D:I,6,0)</f>
        <v>330</v>
      </c>
      <c r="H37" s="49">
        <f>VLOOKUP(F37,'Tablica rezultata'!D:J,7,0)</f>
        <v>5.32</v>
      </c>
    </row>
    <row r="38" spans="1:8" ht="15.75">
      <c r="A38" s="46">
        <f>IF((AND(H38=H37,G38=G37)),A37,COUNT($G$18:G38))</f>
        <v>21</v>
      </c>
      <c r="B38" s="47" t="str">
        <f>VLOOKUP(F38,'Tablica rezultata'!D:E,2,FALSE)</f>
        <v>OŠ Ostrog</v>
      </c>
      <c r="C38" s="47" t="str">
        <f>VLOOKUP(F38,'Tablica rezultata'!D:F,3,0)</f>
        <v>Kaštel Lukšić</v>
      </c>
      <c r="D38" s="47" t="str">
        <f>VLOOKUP(F38,'Tablica rezultata'!D:K,8,FALSE)</f>
        <v>https://vimeo.com/groups/414712/videos/190393213</v>
      </c>
      <c r="E38" s="47" t="str">
        <f>VLOOKUP(F38,'Tablica rezultata'!D:L,9,0)</f>
        <v>Božena Ukić</v>
      </c>
      <c r="F38" s="26" t="s">
        <v>2095</v>
      </c>
      <c r="G38" s="47">
        <f>VLOOKUP(F38,'Tablica rezultata'!D:I,6,0)</f>
        <v>330</v>
      </c>
      <c r="H38" s="49">
        <f>VLOOKUP(F38,'Tablica rezultata'!D:J,7,0)</f>
        <v>5.35</v>
      </c>
    </row>
    <row r="39" spans="1:8" ht="15.75">
      <c r="A39" s="46">
        <f>IF((AND(H39=H38,G39=G38)),A38,COUNT($G$18:G39))</f>
        <v>22</v>
      </c>
      <c r="B39" s="47" t="str">
        <f>VLOOKUP(F39,'Tablica rezultata'!D:E,2,FALSE)</f>
        <v>OŠ Ostrog</v>
      </c>
      <c r="C39" s="47" t="str">
        <f>VLOOKUP(F39,'Tablica rezultata'!D:F,3,0)</f>
        <v>Kaštel Lukšić</v>
      </c>
      <c r="D39" s="47" t="str">
        <f>VLOOKUP(F39,'Tablica rezultata'!D:K,8,FALSE)</f>
        <v>https://vimeo.com/groups/414712/videos/190393214</v>
      </c>
      <c r="E39" s="47" t="str">
        <f>VLOOKUP(F39,'Tablica rezultata'!D:L,9,0)</f>
        <v>Božena Ukić</v>
      </c>
      <c r="F39" s="26" t="s">
        <v>2108</v>
      </c>
      <c r="G39" s="47">
        <f>VLOOKUP(F39,'Tablica rezultata'!D:I,6,0)</f>
        <v>330</v>
      </c>
      <c r="H39" s="49">
        <f>VLOOKUP(F39,'Tablica rezultata'!D:J,7,0)</f>
        <v>6.4</v>
      </c>
    </row>
    <row r="40" spans="1:8" ht="15.75">
      <c r="A40" s="46">
        <f>IF((AND(H40=H39,G40=G39)),A39,COUNT($G$18:G40))</f>
        <v>23</v>
      </c>
      <c r="B40" s="47" t="str">
        <f>VLOOKUP(F40,'Tablica rezultata'!D:E,2,FALSE)</f>
        <v>OŠ GROHOTE</v>
      </c>
      <c r="C40" s="47" t="str">
        <f>VLOOKUP(F40,'Tablica rezultata'!D:F,3,0)</f>
        <v>Grohote</v>
      </c>
      <c r="D40" s="47" t="str">
        <f>VLOOKUP(F40,'Tablica rezultata'!D:K,8,FALSE)</f>
        <v>https://vimeo.com/190354469</v>
      </c>
      <c r="E40" s="47" t="str">
        <f>VLOOKUP(F40,'Tablica rezultata'!D:L,9,0)</f>
        <v>Nikola Repajić</v>
      </c>
      <c r="F40" s="26" t="s">
        <v>2963</v>
      </c>
      <c r="G40" s="47">
        <f>VLOOKUP(F40,'Tablica rezultata'!D:I,6,0)</f>
        <v>330</v>
      </c>
      <c r="H40" s="49">
        <f>VLOOKUP(F40,'Tablica rezultata'!D:J,7,0)</f>
        <v>13</v>
      </c>
    </row>
    <row r="41" spans="1:8" ht="15.75">
      <c r="A41" s="46">
        <f>IF((AND(H41=H40,G41=G40)),A40,COUNT($G$18:G41))</f>
        <v>24</v>
      </c>
      <c r="B41" s="47" t="str">
        <f>VLOOKUP(F41,'Tablica rezultata'!D:E,2,FALSE)</f>
        <v>OŠ Majstora Radovana</v>
      </c>
      <c r="C41" s="47" t="str">
        <f>VLOOKUP(F41,'Tablica rezultata'!D:F,3,0)</f>
        <v>Trogir</v>
      </c>
      <c r="D41" s="47" t="str">
        <f>VLOOKUP(F41,'Tablica rezultata'!D:K,8,FALSE)</f>
        <v>https://vimeo.com/190391331</v>
      </c>
      <c r="E41" s="47" t="str">
        <f>VLOOKUP(F41,'Tablica rezultata'!D:L,9,0)</f>
        <v>Aljoša Pažin</v>
      </c>
      <c r="F41" s="26" t="s">
        <v>2027</v>
      </c>
      <c r="G41" s="47">
        <f>VLOOKUP(F41,'Tablica rezultata'!D:I,6,0)</f>
        <v>320</v>
      </c>
      <c r="H41" s="49">
        <f>VLOOKUP(F41,'Tablica rezultata'!D:J,7,0)</f>
        <v>6</v>
      </c>
    </row>
    <row r="42" spans="1:8" ht="15.75">
      <c r="A42" s="46">
        <f>IF((AND(H42=H41,G42=G41)),A41,COUNT($G$18:G42))</f>
        <v>25</v>
      </c>
      <c r="B42" s="47" t="str">
        <f>VLOOKUP(F42,'Tablica rezultata'!D:E,2,FALSE)</f>
        <v>OŠ Slatine</v>
      </c>
      <c r="C42" s="47" t="str">
        <f>VLOOKUP(F42,'Tablica rezultata'!D:F,3,0)</f>
        <v>Slatine</v>
      </c>
      <c r="D42" s="47" t="str">
        <f>VLOOKUP(F42,'Tablica rezultata'!D:K,8,FALSE)</f>
        <v>https://vimeo.com/190431666</v>
      </c>
      <c r="E42" s="47" t="str">
        <f>VLOOKUP(F42,'Tablica rezultata'!D:L,9,0)</f>
        <v>Pero Kurilj</v>
      </c>
      <c r="F42" s="26" t="s">
        <v>2193</v>
      </c>
      <c r="G42" s="47">
        <f>VLOOKUP(F42,'Tablica rezultata'!D:I,6,0)</f>
        <v>320</v>
      </c>
      <c r="H42" s="49">
        <f>VLOOKUP(F42,'Tablica rezultata'!D:J,7,0)</f>
        <v>13</v>
      </c>
    </row>
    <row r="43" spans="1:8" ht="15.75">
      <c r="A43" s="46">
        <f>IF((AND(H43=H42,G43=G42)),A42,COUNT($G$18:G43))</f>
        <v>26</v>
      </c>
      <c r="B43" s="47" t="str">
        <f>VLOOKUP(F43,'Tablica rezultata'!D:E,2,FALSE)</f>
        <v xml:space="preserve">OŠ Vjekoslava Paraća </v>
      </c>
      <c r="C43" s="47" t="str">
        <f>VLOOKUP(F43,'Tablica rezultata'!D:F,3,0)</f>
        <v>Solin</v>
      </c>
      <c r="D43" s="47" t="str">
        <f>VLOOKUP(F43,'Tablica rezultata'!D:K,8,FALSE)</f>
        <v>https://vimeo.com/190160994</v>
      </c>
      <c r="E43" s="47" t="str">
        <f>VLOOKUP(F43,'Tablica rezultata'!D:L,9,0)</f>
        <v>Mate Dorvak</v>
      </c>
      <c r="F43" s="26" t="s">
        <v>1464</v>
      </c>
      <c r="G43" s="47">
        <f>VLOOKUP(F43,'Tablica rezultata'!D:I,6,0)</f>
        <v>310</v>
      </c>
      <c r="H43" s="49">
        <f>VLOOKUP(F43,'Tablica rezultata'!D:J,7,0)</f>
        <v>5.1100000000000003</v>
      </c>
    </row>
    <row r="44" spans="1:8" ht="15.75">
      <c r="A44" s="46">
        <f>IF((AND(H44=H43,G44=G43)),A43,COUNT($G$18:G44))</f>
        <v>27</v>
      </c>
      <c r="B44" s="47" t="str">
        <f>VLOOKUP(F44,'Tablica rezultata'!D:E,2,FALSE)</f>
        <v xml:space="preserve">OŠ Vjekoslava Paraća </v>
      </c>
      <c r="C44" s="47" t="str">
        <f>VLOOKUP(F44,'Tablica rezultata'!D:F,3,0)</f>
        <v>Solin</v>
      </c>
      <c r="D44" s="47" t="str">
        <f>VLOOKUP(F44,'Tablica rezultata'!D:K,8,FALSE)</f>
        <v>https://vimeo.com/190161771</v>
      </c>
      <c r="E44" s="47" t="str">
        <f>VLOOKUP(F44,'Tablica rezultata'!D:L,9,0)</f>
        <v>Mate Dorvak</v>
      </c>
      <c r="F44" s="26" t="s">
        <v>1468</v>
      </c>
      <c r="G44" s="47">
        <f>VLOOKUP(F44,'Tablica rezultata'!D:I,6,0)</f>
        <v>300</v>
      </c>
      <c r="H44" s="49">
        <f>VLOOKUP(F44,'Tablica rezultata'!D:J,7,0)</f>
        <v>6.32</v>
      </c>
    </row>
    <row r="45" spans="1:8" ht="15.75">
      <c r="A45" s="46">
        <f>IF((AND(H45=H44,G45=G44)),A44,COUNT($G$18:G45))</f>
        <v>28</v>
      </c>
      <c r="B45" s="47" t="str">
        <f>VLOOKUP(F45,'Tablica rezultata'!D:E,2,FALSE)</f>
        <v>OŠ don Lovre Katića</v>
      </c>
      <c r="C45" s="47" t="str">
        <f>VLOOKUP(F45,'Tablica rezultata'!D:F,3,0)</f>
        <v>Solin</v>
      </c>
      <c r="D45" s="47" t="str">
        <f>VLOOKUP(F45,'Tablica rezultata'!D:K,8,FALSE)</f>
        <v>https://vimeo.com/190061452</v>
      </c>
      <c r="E45" s="47" t="str">
        <f>VLOOKUP(F45,'Tablica rezultata'!D:L,9,0)</f>
        <v>Mario Klarić</v>
      </c>
      <c r="F45" s="26" t="s">
        <v>425</v>
      </c>
      <c r="G45" s="47">
        <f>VLOOKUP(F45,'Tablica rezultata'!D:I,6,0)</f>
        <v>300</v>
      </c>
      <c r="H45" s="49">
        <f>VLOOKUP(F45,'Tablica rezultata'!D:J,7,0)</f>
        <v>7</v>
      </c>
    </row>
    <row r="46" spans="1:8" ht="15.75">
      <c r="A46" s="46">
        <f>IF((AND(H46=H45,G46=G45)),A45,COUNT($G$18:G46))</f>
        <v>28</v>
      </c>
      <c r="B46" s="47" t="str">
        <f>VLOOKUP(F46,'Tablica rezultata'!D:E,2,FALSE)</f>
        <v>OŠ don Lovre Katića</v>
      </c>
      <c r="C46" s="47" t="str">
        <f>VLOOKUP(F46,'Tablica rezultata'!D:F,3,0)</f>
        <v>Solin</v>
      </c>
      <c r="D46" s="47" t="str">
        <f>VLOOKUP(F46,'Tablica rezultata'!D:K,8,FALSE)</f>
        <v>https://vimeo.com/190062285</v>
      </c>
      <c r="E46" s="47" t="str">
        <f>VLOOKUP(F46,'Tablica rezultata'!D:L,9,0)</f>
        <v>Mario Klarić</v>
      </c>
      <c r="F46" s="26" t="s">
        <v>432</v>
      </c>
      <c r="G46" s="47">
        <f>VLOOKUP(F46,'Tablica rezultata'!D:I,6,0)</f>
        <v>300</v>
      </c>
      <c r="H46" s="49">
        <f>VLOOKUP(F46,'Tablica rezultata'!D:J,7,0)</f>
        <v>7</v>
      </c>
    </row>
    <row r="47" spans="1:8" ht="15.75">
      <c r="A47" s="46">
        <f>IF((AND(H47=H46,G47=G46)),A46,COUNT($G$18:G47))</f>
        <v>28</v>
      </c>
      <c r="B47" s="47" t="str">
        <f>VLOOKUP(F47,'Tablica rezultata'!D:E,2,FALSE)</f>
        <v>OŠ don Lovre Katića</v>
      </c>
      <c r="C47" s="47" t="str">
        <f>VLOOKUP(F47,'Tablica rezultata'!D:F,3,0)</f>
        <v>Solin</v>
      </c>
      <c r="D47" s="47" t="str">
        <f>VLOOKUP(F47,'Tablica rezultata'!D:K,8,FALSE)</f>
        <v>https://vimeo.com/190062584</v>
      </c>
      <c r="E47" s="47" t="str">
        <f>VLOOKUP(F47,'Tablica rezultata'!D:L,9,0)</f>
        <v>Mario Klarić</v>
      </c>
      <c r="F47" s="26" t="s">
        <v>436</v>
      </c>
      <c r="G47" s="48">
        <f>VLOOKUP(F47,'Tablica rezultata'!D:I,6,0)</f>
        <v>300</v>
      </c>
      <c r="H47" s="49">
        <f>VLOOKUP(F47,'Tablica rezultata'!D:J,7,0)</f>
        <v>7</v>
      </c>
    </row>
    <row r="48" spans="1:8" ht="15.75">
      <c r="A48" s="46">
        <f>IF((AND(H48=H47,G48=G47)),A47,COUNT($G$18:G48))</f>
        <v>31</v>
      </c>
      <c r="B48" s="47" t="str">
        <f>VLOOKUP(F48,'Tablica rezultata'!D:E,2,FALSE)</f>
        <v xml:space="preserve">OŠ Vjekoslava Paraća </v>
      </c>
      <c r="C48" s="47" t="str">
        <f>VLOOKUP(F48,'Tablica rezultata'!D:F,3,0)</f>
        <v>Solin</v>
      </c>
      <c r="D48" s="47" t="str">
        <f>VLOOKUP(F48,'Tablica rezultata'!D:K,8,FALSE)</f>
        <v>https://vimeo.com/190161341</v>
      </c>
      <c r="E48" s="47" t="str">
        <f>VLOOKUP(F48,'Tablica rezultata'!D:L,9,0)</f>
        <v>Mate Dorvak</v>
      </c>
      <c r="F48" s="26" t="s">
        <v>1466</v>
      </c>
      <c r="G48" s="47">
        <f>VLOOKUP(F48,'Tablica rezultata'!D:I,6,0)</f>
        <v>300</v>
      </c>
      <c r="H48" s="49">
        <f>VLOOKUP(F48,'Tablica rezultata'!D:J,7,0)</f>
        <v>7.57</v>
      </c>
    </row>
    <row r="49" spans="1:8" ht="15.75">
      <c r="A49" s="46">
        <f>IF((AND(H49=H48,G49=G48)),A48,COUNT($G$18:G49))</f>
        <v>32</v>
      </c>
      <c r="B49" s="47" t="str">
        <f>VLOOKUP(F49,'Tablica rezultata'!D:E,2,FALSE)</f>
        <v xml:space="preserve">OŠ Vjekoslava Paraća </v>
      </c>
      <c r="C49" s="47" t="str">
        <f>VLOOKUP(F49,'Tablica rezultata'!D:F,3,0)</f>
        <v>Solin</v>
      </c>
      <c r="D49" s="47" t="str">
        <f>VLOOKUP(F49,'Tablica rezultata'!D:K,8,FALSE)</f>
        <v>https://vimeo.com/190160564</v>
      </c>
      <c r="E49" s="47" t="str">
        <f>VLOOKUP(F49,'Tablica rezultata'!D:L,9,0)</f>
        <v>Mate Dorvak</v>
      </c>
      <c r="F49" s="26" t="s">
        <v>1462</v>
      </c>
      <c r="G49" s="47">
        <f>VLOOKUP(F49,'Tablica rezultata'!D:I,6,0)</f>
        <v>300</v>
      </c>
      <c r="H49" s="49">
        <f>VLOOKUP(F49,'Tablica rezultata'!D:J,7,0)</f>
        <v>7.75</v>
      </c>
    </row>
    <row r="50" spans="1:8" ht="15.75">
      <c r="A50" s="46">
        <f>IF((AND(H50=H49,G50=G49)),A49,COUNT($G$18:G50))</f>
        <v>33</v>
      </c>
      <c r="B50" s="47" t="str">
        <f>VLOOKUP(F50,'Tablica rezultata'!D:E,2,FALSE)</f>
        <v>OŠ Slatine</v>
      </c>
      <c r="C50" s="47" t="str">
        <f>VLOOKUP(F50,'Tablica rezultata'!D:F,3,0)</f>
        <v>Slatine</v>
      </c>
      <c r="D50" s="47" t="str">
        <f>VLOOKUP(F50,'Tablica rezultata'!D:K,8,FALSE)</f>
        <v>https://vimeo.com/190432117</v>
      </c>
      <c r="E50" s="47" t="str">
        <f>VLOOKUP(F50,'Tablica rezultata'!D:L,9,0)</f>
        <v>Pero Kurilj</v>
      </c>
      <c r="F50" s="26" t="s">
        <v>2197</v>
      </c>
      <c r="G50" s="47">
        <f>VLOOKUP(F50,'Tablica rezultata'!D:I,6,0)</f>
        <v>290</v>
      </c>
      <c r="H50" s="49">
        <f>VLOOKUP(F50,'Tablica rezultata'!D:J,7,0)</f>
        <v>14</v>
      </c>
    </row>
    <row r="51" spans="1:8" ht="15.75">
      <c r="A51" s="46">
        <f>IF((AND(H51=H50,G51=G50)),A50,COUNT($G$18:G51))</f>
        <v>34</v>
      </c>
      <c r="B51" s="47" t="str">
        <f>VLOOKUP(F51,'Tablica rezultata'!D:E,2,FALSE)</f>
        <v>OŠ Slatine</v>
      </c>
      <c r="C51" s="47" t="str">
        <f>VLOOKUP(F51,'Tablica rezultata'!D:F,3,0)</f>
        <v>Slatine</v>
      </c>
      <c r="D51" s="47" t="str">
        <f>VLOOKUP(F51,'Tablica rezultata'!D:K,8,FALSE)</f>
        <v>https://vimeo.com/190431895</v>
      </c>
      <c r="E51" s="47" t="str">
        <f>VLOOKUP(F51,'Tablica rezultata'!D:L,9,0)</f>
        <v>Pero Kurilj</v>
      </c>
      <c r="F51" s="26" t="s">
        <v>2195</v>
      </c>
      <c r="G51" s="47">
        <f>VLOOKUP(F51,'Tablica rezultata'!D:I,6,0)</f>
        <v>290</v>
      </c>
      <c r="H51" s="49">
        <f>VLOOKUP(F51,'Tablica rezultata'!D:J,7,0)</f>
        <v>17</v>
      </c>
    </row>
    <row r="52" spans="1:8" ht="15.75">
      <c r="A52" s="46">
        <f>IF((AND(H52=H51,G52=G51)),A51,COUNT($G$18:G52))</f>
        <v>35</v>
      </c>
      <c r="B52" s="47" t="str">
        <f>VLOOKUP(F52,'Tablica rezultata'!D:E,2,FALSE)</f>
        <v>OŠ don Lovre Katića</v>
      </c>
      <c r="C52" s="47" t="str">
        <f>VLOOKUP(F52,'Tablica rezultata'!D:F,3,0)</f>
        <v>Solin</v>
      </c>
      <c r="D52" s="47" t="str">
        <f>VLOOKUP(F52,'Tablica rezultata'!D:K,8,FALSE)</f>
        <v>https://vimeo.com/190061933</v>
      </c>
      <c r="E52" s="47" t="str">
        <f>VLOOKUP(F52,'Tablica rezultata'!D:L,9,0)</f>
        <v>Mario Klarić</v>
      </c>
      <c r="F52" s="26" t="s">
        <v>428</v>
      </c>
      <c r="G52" s="47">
        <f>VLOOKUP(F52,'Tablica rezultata'!D:I,6,0)</f>
        <v>280</v>
      </c>
      <c r="H52" s="49">
        <f>VLOOKUP(F52,'Tablica rezultata'!D:J,7,0)</f>
        <v>7</v>
      </c>
    </row>
    <row r="53" spans="1:8" ht="15.75">
      <c r="A53" s="46">
        <f>IF((AND(H53=H52,G53=G52)),A52,COUNT($G$18:G53))</f>
        <v>36</v>
      </c>
      <c r="B53" s="47" t="str">
        <f>VLOOKUP(F53,'Tablica rezultata'!D:E,2,FALSE)</f>
        <v>OŠ GROHOTE</v>
      </c>
      <c r="C53" s="47" t="str">
        <f>VLOOKUP(F53,'Tablica rezultata'!D:F,3,0)</f>
        <v>Grohote</v>
      </c>
      <c r="D53" s="47" t="str">
        <f>VLOOKUP(F53,'Tablica rezultata'!D:K,8,FALSE)</f>
        <v>https://vimeo.com/190355187</v>
      </c>
      <c r="E53" s="47" t="str">
        <f>VLOOKUP(F53,'Tablica rezultata'!D:L,9,0)</f>
        <v>Nikola Repajić</v>
      </c>
      <c r="F53" s="26" t="s">
        <v>2960</v>
      </c>
      <c r="G53" s="47">
        <f>VLOOKUP(F53,'Tablica rezultata'!D:I,6,0)</f>
        <v>280</v>
      </c>
      <c r="H53" s="49">
        <f>VLOOKUP(F53,'Tablica rezultata'!D:J,7,0)</f>
        <v>13</v>
      </c>
    </row>
    <row r="54" spans="1:8" ht="15.75">
      <c r="A54" s="46">
        <f>IF((AND(H54=H53,G54=G53)),A53,COUNT($G$18:G54))</f>
        <v>37</v>
      </c>
      <c r="B54" s="47" t="str">
        <f>VLOOKUP(F54,'Tablica rezultata'!D:E,2,FALSE)</f>
        <v>OŠ GROHOTE</v>
      </c>
      <c r="C54" s="47" t="str">
        <f>VLOOKUP(F54,'Tablica rezultata'!D:F,3,0)</f>
        <v>Grohote</v>
      </c>
      <c r="D54" s="47" t="str">
        <f>VLOOKUP(F54,'Tablica rezultata'!D:K,8,FALSE)</f>
        <v>https://vimeo.com/190354469</v>
      </c>
      <c r="E54" s="47" t="str">
        <f>VLOOKUP(F54,'Tablica rezultata'!D:L,9,0)</f>
        <v>Nikola Repajić</v>
      </c>
      <c r="F54" s="26" t="s">
        <v>2965</v>
      </c>
      <c r="G54" s="47">
        <f>VLOOKUP(F54,'Tablica rezultata'!D:I,6,0)</f>
        <v>250</v>
      </c>
      <c r="H54" s="49">
        <f>VLOOKUP(F54,'Tablica rezultata'!D:J,7,0)</f>
        <v>13</v>
      </c>
    </row>
    <row r="55" spans="1:8" ht="15.75">
      <c r="A55" s="46">
        <f>IF((AND(H55=H54,G55=G54)),A54,COUNT($G$18:G55))</f>
        <v>38</v>
      </c>
      <c r="B55" s="47" t="str">
        <f>VLOOKUP(F55,'Tablica rezultata'!D:E,2,FALSE)</f>
        <v>OŠ Ostrog</v>
      </c>
      <c r="C55" s="47" t="str">
        <f>VLOOKUP(F55,'Tablica rezultata'!D:F,3,0)</f>
        <v>Kaštel Lukšić</v>
      </c>
      <c r="D55" s="47" t="str">
        <f>VLOOKUP(F55,'Tablica rezultata'!D:K,8,FALSE)</f>
        <v>https://vimeo.com/groups/414712/videos/190393216</v>
      </c>
      <c r="E55" s="47" t="str">
        <f>VLOOKUP(F55,'Tablica rezultata'!D:L,9,0)</f>
        <v>Božena Ukić</v>
      </c>
      <c r="F55" s="26" t="s">
        <v>2103</v>
      </c>
      <c r="G55" s="47">
        <f>VLOOKUP(F55,'Tablica rezultata'!D:I,6,0)</f>
        <v>240</v>
      </c>
      <c r="H55" s="49">
        <f>VLOOKUP(F55,'Tablica rezultata'!D:J,7,0)</f>
        <v>4.5999999999999996</v>
      </c>
    </row>
    <row r="56" spans="1:8" ht="15.75">
      <c r="A56" s="46">
        <f>IF((AND(H56=H55,G56=G55)),A55,COUNT($G$18:G56))</f>
        <v>39</v>
      </c>
      <c r="B56" s="47" t="str">
        <f>VLOOKUP(F56,'Tablica rezultata'!D:E,2,FALSE)</f>
        <v>OŠ Majstora Radovana</v>
      </c>
      <c r="C56" s="47" t="str">
        <f>VLOOKUP(F56,'Tablica rezultata'!D:F,3,0)</f>
        <v>Trogir</v>
      </c>
      <c r="D56" s="47" t="str">
        <f>VLOOKUP(F56,'Tablica rezultata'!D:K,8,FALSE)</f>
        <v>https://vimeo.com/190391330</v>
      </c>
      <c r="E56" s="47" t="str">
        <f>VLOOKUP(F56,'Tablica rezultata'!D:L,9,0)</f>
        <v>Aljoša Pažin</v>
      </c>
      <c r="F56" s="26" t="s">
        <v>2031</v>
      </c>
      <c r="G56" s="47">
        <f>VLOOKUP(F56,'Tablica rezultata'!D:I,6,0)</f>
        <v>120</v>
      </c>
      <c r="H56" s="49">
        <f>VLOOKUP(F56,'Tablica rezultata'!D:J,7,0)</f>
        <v>5</v>
      </c>
    </row>
    <row r="57" spans="1:8" ht="15.75">
      <c r="A57" s="46">
        <f>IF((AND(H57=H56,G57=G56)),A56,COUNT($G$18:G57))</f>
        <v>40</v>
      </c>
      <c r="B57" s="47" t="str">
        <f>VLOOKUP(F57,'Tablica rezultata'!D:E,2,FALSE)</f>
        <v>OŠ Ostrog</v>
      </c>
      <c r="C57" s="47" t="str">
        <f>VLOOKUP(F57,'Tablica rezultata'!D:F,3,0)</f>
        <v>Kaštel Lukšić</v>
      </c>
      <c r="D57" s="47" t="str">
        <f>VLOOKUP(F57,'Tablica rezultata'!D:K,8,FALSE)</f>
        <v>https://vimeo.com/groups/414712/videos/190393217</v>
      </c>
      <c r="E57" s="47" t="str">
        <f>VLOOKUP(F57,'Tablica rezultata'!D:L,9,0)</f>
        <v>Božena Ukić</v>
      </c>
      <c r="F57" s="26" t="s">
        <v>2101</v>
      </c>
      <c r="G57" s="47">
        <f>VLOOKUP(F57,'Tablica rezultata'!D:I,6,0)</f>
        <v>90</v>
      </c>
      <c r="H57" s="49">
        <f>VLOOKUP(F57,'Tablica rezultata'!D:J,7,0)</f>
        <v>4.2</v>
      </c>
    </row>
    <row r="58" spans="1:8" ht="15.75">
      <c r="A58" s="46">
        <f>IF((AND(H58=H57,G58=G57)),A57,COUNT($G$18:G58))</f>
        <v>41</v>
      </c>
      <c r="B58" s="47" t="str">
        <f>VLOOKUP(F58,'Tablica rezultata'!D:E,2,FALSE)</f>
        <v>OŠ Ostrog</v>
      </c>
      <c r="C58" s="47" t="str">
        <f>VLOOKUP(F58,'Tablica rezultata'!D:F,3,0)</f>
        <v>Kaštel Lukšić</v>
      </c>
      <c r="D58" s="47">
        <f>VLOOKUP(F58,'Tablica rezultata'!D:K,8,FALSE)</f>
        <v>0</v>
      </c>
      <c r="E58" s="47" t="str">
        <f>VLOOKUP(F58,'Tablica rezultata'!D:L,9,0)</f>
        <v>Božena Ukić</v>
      </c>
      <c r="F58" s="26" t="s">
        <v>2100</v>
      </c>
      <c r="G58" s="47">
        <f>VLOOKUP(F58,'Tablica rezultata'!D:I,6,0)</f>
        <v>60</v>
      </c>
      <c r="H58" s="49">
        <f>VLOOKUP(F58,'Tablica rezultata'!D:J,7,0)</f>
        <v>100</v>
      </c>
    </row>
  </sheetData>
  <sortState ref="A18:H58">
    <sortCondition descending="1" ref="G18:G58"/>
    <sortCondition ref="H18:H58"/>
  </sortState>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2"/>
  <sheetViews>
    <sheetView showGridLines="0" tabSelected="1" zoomScaleNormal="10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22.28515625" style="10" bestFit="1" customWidth="1"/>
    <col min="7" max="7" width="9.140625" style="10" bestFit="1" customWidth="1"/>
    <col min="8" max="8" width="31" style="10" bestFit="1" customWidth="1"/>
  </cols>
  <sheetData>
    <row r="1" spans="1:16" ht="23.25">
      <c r="B1" s="54" t="s">
        <v>2872</v>
      </c>
      <c r="C1" s="54"/>
      <c r="D1" s="54"/>
      <c r="E1" s="54"/>
      <c r="F1" s="54"/>
      <c r="G1" s="29"/>
      <c r="H1" s="29"/>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23">
        <f>IF((AND(H5=H4,G5=G4)),A4,COUNT($G$5:G5))</f>
        <v>1</v>
      </c>
      <c r="B5" s="16" t="str">
        <f>VLOOKUP(F5,'Tablica rezultata'!D:E,2,FALSE)</f>
        <v>II. osnovna škola Bjelovar</v>
      </c>
      <c r="C5" s="16" t="str">
        <f>VLOOKUP(F5,'Tablica rezultata'!D:F,3,0)</f>
        <v>Bjelovar</v>
      </c>
      <c r="D5" s="16" t="str">
        <f>VLOOKUP(F5,'Tablica rezultata'!D:K,8,FALSE)</f>
        <v>https://vimeo.com/190002905</v>
      </c>
      <c r="E5" s="16" t="str">
        <f>VLOOKUP(F5,'Tablica rezultata'!D:L,9,0)</f>
        <v>Ankica Toth</v>
      </c>
      <c r="F5" s="44" t="s">
        <v>2665</v>
      </c>
      <c r="G5" s="15">
        <f>VLOOKUP(F5,'Tablica rezultata'!D:I,6,0)</f>
        <v>180</v>
      </c>
      <c r="H5" s="31">
        <f>VLOOKUP(F5,'Tablica rezultata'!D:J,7,0)</f>
        <v>4</v>
      </c>
      <c r="I5" s="11"/>
      <c r="J5" s="11"/>
      <c r="K5" s="12"/>
      <c r="L5" s="11"/>
      <c r="M5" s="12"/>
      <c r="N5" s="12"/>
      <c r="O5" s="14"/>
      <c r="P5" s="14"/>
    </row>
    <row r="6" spans="1:16" ht="15.75">
      <c r="A6" s="23">
        <f>IF((AND(H6=H5,G6=G5)),A5,COUNT($G$5:G6))</f>
        <v>2</v>
      </c>
      <c r="B6" s="16" t="str">
        <f>VLOOKUP(F6,'Tablica rezultata'!D:E,2,FALSE)</f>
        <v>II. osnovna škola Bjelovar</v>
      </c>
      <c r="C6" s="16" t="str">
        <f>VLOOKUP(F6,'Tablica rezultata'!D:F,3,0)</f>
        <v>Bjelovar</v>
      </c>
      <c r="D6" s="16" t="str">
        <f>VLOOKUP(F6,'Tablica rezultata'!D:K,8,FALSE)</f>
        <v>https://vimeo.com/189996852</v>
      </c>
      <c r="E6" s="16" t="str">
        <f>VLOOKUP(F6,'Tablica rezultata'!D:L,9,0)</f>
        <v>Ankica Toth</v>
      </c>
      <c r="F6" s="44" t="s">
        <v>2661</v>
      </c>
      <c r="G6" s="15">
        <f>VLOOKUP(F6,'Tablica rezultata'!D:I,6,0)</f>
        <v>180</v>
      </c>
      <c r="H6" s="31">
        <f>VLOOKUP(F6,'Tablica rezultata'!D:J,7,0)</f>
        <v>5</v>
      </c>
      <c r="I6" s="11"/>
      <c r="J6" s="11"/>
      <c r="K6" s="12"/>
      <c r="L6" s="11"/>
      <c r="M6" s="12"/>
      <c r="N6" s="12"/>
      <c r="O6" s="14"/>
      <c r="P6" s="14"/>
    </row>
    <row r="7" spans="1:16" ht="15.75">
      <c r="A7" s="23">
        <f>IF((AND(H7=H6,G7=G6)),A6,COUNT($G$5:G7))</f>
        <v>2</v>
      </c>
      <c r="B7" s="16" t="str">
        <f>VLOOKUP(F7,'Tablica rezultata'!D:E,2,FALSE)</f>
        <v>II. osnovna škola Bjelovar</v>
      </c>
      <c r="C7" s="16" t="str">
        <f>VLOOKUP(F7,'Tablica rezultata'!D:F,3,0)</f>
        <v>Bjelovar</v>
      </c>
      <c r="D7" s="16" t="str">
        <f>VLOOKUP(F7,'Tablica rezultata'!D:K,8,FALSE)</f>
        <v>https://vimeo.com/132742880</v>
      </c>
      <c r="E7" s="16" t="str">
        <f>VLOOKUP(F7,'Tablica rezultata'!D:L,9,0)</f>
        <v>Ankica Toth</v>
      </c>
      <c r="F7" s="44" t="s">
        <v>2664</v>
      </c>
      <c r="G7" s="15">
        <f>VLOOKUP(F7,'Tablica rezultata'!D:I,6,0)</f>
        <v>180</v>
      </c>
      <c r="H7" s="31">
        <f>VLOOKUP(F7,'Tablica rezultata'!D:J,7,0)</f>
        <v>5</v>
      </c>
      <c r="I7" s="11"/>
      <c r="J7" s="11"/>
      <c r="K7" s="12"/>
      <c r="L7" s="11"/>
      <c r="M7" s="12"/>
      <c r="N7" s="12"/>
      <c r="O7" s="14"/>
      <c r="P7" s="14"/>
    </row>
    <row r="8" spans="1:16" ht="15.75">
      <c r="A8" s="23">
        <f>IF((AND(H8=H7,G8=G7)),A7,COUNT($G$5:G8))</f>
        <v>4</v>
      </c>
      <c r="B8" s="16" t="str">
        <f>VLOOKUP(F8,'Tablica rezultata'!D:E,2,FALSE)</f>
        <v>II. osnovna škola Bjelovar</v>
      </c>
      <c r="C8" s="16" t="str">
        <f>VLOOKUP(F8,'Tablica rezultata'!D:F,3,0)</f>
        <v>Bjelovar</v>
      </c>
      <c r="D8" s="16" t="str">
        <f>VLOOKUP(F8,'Tablica rezultata'!D:K,8,FALSE)</f>
        <v>https://vimeo.com/190004891</v>
      </c>
      <c r="E8" s="16" t="str">
        <f>VLOOKUP(F8,'Tablica rezultata'!D:L,9,0)</f>
        <v>Ankica Toth</v>
      </c>
      <c r="F8" s="44" t="s">
        <v>2667</v>
      </c>
      <c r="G8" s="15">
        <f>VLOOKUP(F8,'Tablica rezultata'!D:I,6,0)</f>
        <v>180</v>
      </c>
      <c r="H8" s="31">
        <f>VLOOKUP(F8,'Tablica rezultata'!D:J,7,0)</f>
        <v>7</v>
      </c>
      <c r="I8" s="11"/>
      <c r="J8" s="11"/>
      <c r="K8" s="12"/>
      <c r="L8" s="11"/>
      <c r="M8" s="12"/>
      <c r="N8" s="12"/>
      <c r="O8" s="14"/>
      <c r="P8" s="14"/>
    </row>
    <row r="9" spans="1:16" ht="15.75">
      <c r="A9" s="23">
        <f>IF((AND(H9=H8,G9=G8)),A8,COUNT($G$5:G9))</f>
        <v>5</v>
      </c>
      <c r="B9" s="16" t="str">
        <f>VLOOKUP(F9,'Tablica rezultata'!D:E,2,FALSE)</f>
        <v>II. osnovna škola Bjelovar</v>
      </c>
      <c r="C9" s="16" t="str">
        <f>VLOOKUP(F9,'Tablica rezultata'!D:F,3,0)</f>
        <v>Bjelovar</v>
      </c>
      <c r="D9" s="16" t="str">
        <f>VLOOKUP(F9,'Tablica rezultata'!D:K,8,FALSE)</f>
        <v>https://vimeo.com/189985450</v>
      </c>
      <c r="E9" s="16" t="str">
        <f>VLOOKUP(F9,'Tablica rezultata'!D:L,9,0)</f>
        <v>Ankica Toth</v>
      </c>
      <c r="F9" s="44" t="s">
        <v>2659</v>
      </c>
      <c r="G9" s="15">
        <f>VLOOKUP(F9,'Tablica rezultata'!D:I,6,0)</f>
        <v>180</v>
      </c>
      <c r="H9" s="31">
        <f>VLOOKUP(F9,'Tablica rezultata'!D:J,7,0)</f>
        <v>8</v>
      </c>
      <c r="I9" s="11"/>
      <c r="J9" s="11"/>
      <c r="K9" s="12"/>
      <c r="L9" s="11"/>
      <c r="M9" s="12"/>
      <c r="N9" s="12"/>
      <c r="O9" s="14"/>
      <c r="P9" s="14"/>
    </row>
    <row r="10" spans="1:16" ht="15.75">
      <c r="A10" s="23">
        <f>IF((AND(H10=H9,G10=G9)),A9,COUNT($G$5:G10))</f>
        <v>5</v>
      </c>
      <c r="B10" s="16" t="str">
        <f>VLOOKUP(F10,'Tablica rezultata'!D:E,2,FALSE)</f>
        <v>II. osnovna škola Bjelovar</v>
      </c>
      <c r="C10" s="16" t="str">
        <f>VLOOKUP(F10,'Tablica rezultata'!D:F,3,0)</f>
        <v>Bjelovar</v>
      </c>
      <c r="D10" s="16" t="str">
        <f>VLOOKUP(F10,'Tablica rezultata'!D:K,8,FALSE)</f>
        <v>https://vimeo.com/190012325</v>
      </c>
      <c r="E10" s="16" t="str">
        <f>VLOOKUP(F10,'Tablica rezultata'!D:L,9,0)</f>
        <v>Ankica Toth</v>
      </c>
      <c r="F10" s="44" t="s">
        <v>2666</v>
      </c>
      <c r="G10" s="15">
        <f>VLOOKUP(F10,'Tablica rezultata'!D:I,6,0)</f>
        <v>180</v>
      </c>
      <c r="H10" s="31">
        <f>VLOOKUP(F10,'Tablica rezultata'!D:J,7,0)</f>
        <v>8</v>
      </c>
      <c r="I10" s="11"/>
      <c r="J10" s="11"/>
      <c r="K10" s="12"/>
      <c r="L10" s="11"/>
      <c r="M10" s="12"/>
      <c r="N10" s="12"/>
      <c r="O10" s="14"/>
      <c r="P10" s="14"/>
    </row>
    <row r="11" spans="1:16" ht="15.75">
      <c r="A11" s="23">
        <f>IF((AND(H11=H10,G11=G10)),A10,COUNT($G$5:G11))</f>
        <v>7</v>
      </c>
      <c r="B11" s="16" t="str">
        <f>VLOOKUP(F11,'Tablica rezultata'!D:E,2,FALSE)</f>
        <v>II. osnovna škola Bjelovar</v>
      </c>
      <c r="C11" s="16" t="str">
        <f>VLOOKUP(F11,'Tablica rezultata'!D:F,3,0)</f>
        <v>Bjelovar</v>
      </c>
      <c r="D11" s="16" t="str">
        <f>VLOOKUP(F11,'Tablica rezultata'!D:K,8,FALSE)</f>
        <v>https://vimeo.com/189999260</v>
      </c>
      <c r="E11" s="16" t="str">
        <f>VLOOKUP(F11,'Tablica rezultata'!D:L,9,0)</f>
        <v>Ankica Toth</v>
      </c>
      <c r="F11" s="44" t="s">
        <v>2663</v>
      </c>
      <c r="G11" s="15">
        <f>VLOOKUP(F11,'Tablica rezultata'!D:I,6,0)</f>
        <v>170</v>
      </c>
      <c r="H11" s="31">
        <f>VLOOKUP(F11,'Tablica rezultata'!D:J,7,0)</f>
        <v>7</v>
      </c>
      <c r="I11" s="11"/>
      <c r="J11" s="11"/>
      <c r="K11" s="12"/>
      <c r="L11" s="11"/>
      <c r="M11" s="12"/>
      <c r="N11" s="12"/>
      <c r="O11" s="14"/>
      <c r="P11" s="14"/>
    </row>
    <row r="12" spans="1:16" ht="15.75">
      <c r="A12" s="23">
        <f>IF((AND(H12=H11,G12=G11)),A11,COUNT($G$5:G12))</f>
        <v>8</v>
      </c>
      <c r="B12" s="16" t="str">
        <f>VLOOKUP(F12,'Tablica rezultata'!D:E,2,FALSE)</f>
        <v>4.OŠ BJELOVAR</v>
      </c>
      <c r="C12" s="16" t="str">
        <f>VLOOKUP(F12,'Tablica rezultata'!D:F,3,0)</f>
        <v>Bjelovar</v>
      </c>
      <c r="D12" s="16" t="str">
        <f>VLOOKUP(F12,'Tablica rezultata'!D:K,8,FALSE)</f>
        <v>https://vimeo.com/groups/414712/videos/190297309</v>
      </c>
      <c r="E12" s="16" t="str">
        <f>VLOOKUP(F12,'Tablica rezultata'!D:L,9,0)</f>
        <v>Blaženka Rac</v>
      </c>
      <c r="F12" s="44" t="s">
        <v>1640</v>
      </c>
      <c r="G12" s="15">
        <f>VLOOKUP(F12,'Tablica rezultata'!D:I,6,0)</f>
        <v>160</v>
      </c>
      <c r="H12" s="31">
        <f>VLOOKUP(F12,'Tablica rezultata'!D:J,7,0)</f>
        <v>9.5</v>
      </c>
      <c r="I12" s="11"/>
      <c r="J12" s="11"/>
      <c r="K12" s="12"/>
      <c r="L12" s="11"/>
      <c r="M12" s="12"/>
      <c r="N12" s="12"/>
      <c r="O12" s="14"/>
      <c r="P12" s="14"/>
    </row>
    <row r="13" spans="1:16" ht="15.75">
      <c r="A13" s="23">
        <f>IF((AND(H13=H12,G13=G12)),A12,COUNT($G$5:G13))</f>
        <v>9</v>
      </c>
      <c r="B13" s="16" t="str">
        <f>VLOOKUP(F13,'Tablica rezultata'!D:E,2,FALSE)</f>
        <v>4.OŠ BJELOVAR</v>
      </c>
      <c r="C13" s="16" t="str">
        <f>VLOOKUP(F13,'Tablica rezultata'!D:F,3,0)</f>
        <v>Bjelovar</v>
      </c>
      <c r="D13" s="16" t="str">
        <f>VLOOKUP(F13,'Tablica rezultata'!D:K,8,FALSE)</f>
        <v>https://vimeo.com/groups/414712/videos/190295943</v>
      </c>
      <c r="E13" s="16" t="str">
        <f>VLOOKUP(F13,'Tablica rezultata'!D:L,9,0)</f>
        <v>Blaženka Rac</v>
      </c>
      <c r="F13" s="44" t="s">
        <v>1633</v>
      </c>
      <c r="G13" s="15">
        <f>VLOOKUP(F13,'Tablica rezultata'!D:I,6,0)</f>
        <v>140</v>
      </c>
      <c r="H13" s="31">
        <f>VLOOKUP(F13,'Tablica rezultata'!D:J,7,0)</f>
        <v>5.3</v>
      </c>
      <c r="I13" s="11"/>
      <c r="J13" s="11"/>
      <c r="K13" s="12"/>
      <c r="L13" s="11"/>
      <c r="M13" s="12"/>
      <c r="N13" s="12"/>
      <c r="O13" s="14"/>
      <c r="P13" s="14"/>
    </row>
    <row r="14" spans="1:16" ht="15.75">
      <c r="A14" s="23">
        <f>IF((AND(H14=H13,G14=G13)),A13,COUNT($G$5:G14))</f>
        <v>10</v>
      </c>
      <c r="B14" s="16" t="str">
        <f>VLOOKUP(F14,'Tablica rezultata'!D:E,2,FALSE)</f>
        <v>II. osnovna škola Bjelovar</v>
      </c>
      <c r="C14" s="16" t="str">
        <f>VLOOKUP(F14,'Tablica rezultata'!D:F,3,0)</f>
        <v>Bjelovar</v>
      </c>
      <c r="D14" s="16" t="str">
        <f>VLOOKUP(F14,'Tablica rezultata'!D:K,8,FALSE)</f>
        <v>https://vimeo.com/189990144</v>
      </c>
      <c r="E14" s="16" t="str">
        <f>VLOOKUP(F14,'Tablica rezultata'!D:L,9,0)</f>
        <v>Ankica Toth</v>
      </c>
      <c r="F14" s="44" t="s">
        <v>2660</v>
      </c>
      <c r="G14" s="15">
        <f>VLOOKUP(F14,'Tablica rezultata'!D:I,6,0)</f>
        <v>140</v>
      </c>
      <c r="H14" s="31">
        <f>VLOOKUP(F14,'Tablica rezultata'!D:J,7,0)</f>
        <v>7</v>
      </c>
      <c r="I14" s="11"/>
      <c r="J14" s="11"/>
      <c r="K14" s="12"/>
      <c r="L14" s="11"/>
      <c r="M14" s="12"/>
      <c r="N14" s="12"/>
      <c r="O14" s="14"/>
      <c r="P14" s="14"/>
    </row>
    <row r="15" spans="1:16" ht="15.75">
      <c r="A15" s="23">
        <f>IF((AND(H15=H14,G15=G14)),A14,COUNT($G$5:G15))</f>
        <v>11</v>
      </c>
      <c r="B15" s="16" t="str">
        <f>VLOOKUP(F15,'Tablica rezultata'!D:E,2,FALSE)</f>
        <v>II. osnovna škola Bjelovar</v>
      </c>
      <c r="C15" s="16" t="str">
        <f>VLOOKUP(F15,'Tablica rezultata'!D:F,3,0)</f>
        <v>Bjelovar</v>
      </c>
      <c r="D15" s="16" t="str">
        <f>VLOOKUP(F15,'Tablica rezultata'!D:K,8,FALSE)</f>
        <v>https://vimeo.com/189998491</v>
      </c>
      <c r="E15" s="16" t="str">
        <f>VLOOKUP(F15,'Tablica rezultata'!D:L,9,0)</f>
        <v>Ankica Toth</v>
      </c>
      <c r="F15" s="44" t="s">
        <v>2662</v>
      </c>
      <c r="G15" s="15">
        <f>VLOOKUP(F15,'Tablica rezultata'!D:I,6,0)</f>
        <v>120</v>
      </c>
      <c r="H15" s="31">
        <f>VLOOKUP(F15,'Tablica rezultata'!D:J,7,0)</f>
        <v>6</v>
      </c>
      <c r="I15" s="11"/>
      <c r="J15" s="11"/>
      <c r="K15" s="12"/>
      <c r="L15" s="11"/>
      <c r="M15" s="12"/>
      <c r="N15" s="12"/>
      <c r="O15" s="14"/>
      <c r="P15" s="14"/>
    </row>
    <row r="16" spans="1:16" ht="15.75">
      <c r="A16" s="23">
        <f>IF((AND(H16=H15,G16=G15)),A15,COUNT($G$5:G16))</f>
        <v>12</v>
      </c>
      <c r="B16" s="16" t="str">
        <f>VLOOKUP(F16,'Tablica rezultata'!D:E,2,FALSE)</f>
        <v>4.OŠ BJELOVAR</v>
      </c>
      <c r="C16" s="16" t="str">
        <f>VLOOKUP(F16,'Tablica rezultata'!D:F,3,0)</f>
        <v>Bjelovar</v>
      </c>
      <c r="D16" s="16" t="str">
        <f>VLOOKUP(F16,'Tablica rezultata'!D:K,8,FALSE)</f>
        <v>https://vimeo.com/groups/414712/videos/190297313</v>
      </c>
      <c r="E16" s="16" t="str">
        <f>VLOOKUP(F16,'Tablica rezultata'!D:L,9,0)</f>
        <v>Blaženka Rac</v>
      </c>
      <c r="F16" s="44" t="s">
        <v>1644</v>
      </c>
      <c r="G16" s="15">
        <f>VLOOKUP(F16,'Tablica rezultata'!D:I,6,0)</f>
        <v>100</v>
      </c>
      <c r="H16" s="31">
        <f>VLOOKUP(F16,'Tablica rezultata'!D:J,7,0)</f>
        <v>3.9</v>
      </c>
      <c r="I16" s="11"/>
      <c r="J16" s="11"/>
      <c r="K16" s="12"/>
      <c r="L16" s="11"/>
      <c r="M16" s="12"/>
      <c r="N16" s="12"/>
      <c r="O16" s="14"/>
      <c r="P16" s="14"/>
    </row>
    <row r="17" spans="1:16" ht="15.75">
      <c r="A17" s="23">
        <f>IF((AND(H17=H16,G17=G16)),A16,COUNT($G$5:G17))</f>
        <v>13</v>
      </c>
      <c r="B17" s="16" t="str">
        <f>VLOOKUP(F17,'Tablica rezultata'!D:E,2,FALSE)</f>
        <v>4.OŠ BJELOVAR</v>
      </c>
      <c r="C17" s="16" t="str">
        <f>VLOOKUP(F17,'Tablica rezultata'!D:F,3,0)</f>
        <v>Bjelovar</v>
      </c>
      <c r="D17" s="16" t="str">
        <f>VLOOKUP(F17,'Tablica rezultata'!D:K,8,FALSE)</f>
        <v>https://vimeo.com/groups/414712/videos/190297315</v>
      </c>
      <c r="E17" s="16" t="str">
        <f>VLOOKUP(F17,'Tablica rezultata'!D:L,9,0)</f>
        <v>Blaženka Rac</v>
      </c>
      <c r="F17" s="44" t="s">
        <v>1642</v>
      </c>
      <c r="G17" s="15">
        <f>VLOOKUP(F17,'Tablica rezultata'!D:I,6,0)</f>
        <v>100</v>
      </c>
      <c r="H17" s="31">
        <f>VLOOKUP(F17,'Tablica rezultata'!D:J,7,0)</f>
        <v>4.8</v>
      </c>
      <c r="I17" s="11"/>
      <c r="J17" s="11"/>
      <c r="K17" s="12"/>
      <c r="L17" s="11"/>
      <c r="M17" s="12"/>
      <c r="N17" s="12"/>
      <c r="O17" s="14"/>
      <c r="P17" s="14"/>
    </row>
    <row r="18" spans="1:16" ht="15.75">
      <c r="A18" s="23">
        <f>IF((AND(H18=H17,G18=G17)),A17,COUNT($G$5:G18))</f>
        <v>14</v>
      </c>
      <c r="B18" s="16" t="str">
        <f>VLOOKUP(F18,'Tablica rezultata'!D:E,2,FALSE)</f>
        <v>4.OŠ BJELOVAR</v>
      </c>
      <c r="C18" s="16" t="str">
        <f>VLOOKUP(F18,'Tablica rezultata'!D:F,3,0)</f>
        <v>Bjelovar</v>
      </c>
      <c r="D18" s="16" t="str">
        <f>VLOOKUP(F18,'Tablica rezultata'!D:K,8,FALSE)</f>
        <v>https://vimeo.com/groups/414712/videos/190297308</v>
      </c>
      <c r="E18" s="16" t="str">
        <f>VLOOKUP(F18,'Tablica rezultata'!D:L,9,0)</f>
        <v>Blaženka Rac</v>
      </c>
      <c r="F18" s="44" t="s">
        <v>1638</v>
      </c>
      <c r="G18" s="15">
        <f>VLOOKUP(F18,'Tablica rezultata'!D:I,6,0)</f>
        <v>80</v>
      </c>
      <c r="H18" s="31">
        <f>VLOOKUP(F18,'Tablica rezultata'!D:J,7,0)</f>
        <v>2.8</v>
      </c>
      <c r="I18" s="11"/>
      <c r="J18" s="11"/>
      <c r="K18" s="12"/>
      <c r="L18" s="11"/>
      <c r="M18" s="12"/>
      <c r="N18" s="12"/>
      <c r="O18" s="14"/>
      <c r="P18" s="14"/>
    </row>
    <row r="19" spans="1:16" ht="15.75">
      <c r="A19" s="23">
        <f>IF((AND(H19=H18,G19=G18)),A18,COUNT($G$5:G19))</f>
        <v>15</v>
      </c>
      <c r="B19" s="16" t="str">
        <f>VLOOKUP(F19,'Tablica rezultata'!D:E,2,FALSE)</f>
        <v>4.OŠ BJELOVAR</v>
      </c>
      <c r="C19" s="16" t="str">
        <f>VLOOKUP(F19,'Tablica rezultata'!D:F,3,0)</f>
        <v>Bjelovar</v>
      </c>
      <c r="D19" s="16" t="str">
        <f>VLOOKUP(F19,'Tablica rezultata'!D:K,8,FALSE)</f>
        <v>https://vimeo.com/groups/414712/videos/190296979</v>
      </c>
      <c r="E19" s="16" t="str">
        <f>VLOOKUP(F19,'Tablica rezultata'!D:L,9,0)</f>
        <v>Blaženka Rac</v>
      </c>
      <c r="F19" s="44" t="s">
        <v>1636</v>
      </c>
      <c r="G19" s="15">
        <f>VLOOKUP(F19,'Tablica rezultata'!D:I,6,0)</f>
        <v>80</v>
      </c>
      <c r="H19" s="31">
        <f>VLOOKUP(F19,'Tablica rezultata'!D:J,7,0)</f>
        <v>2.9</v>
      </c>
      <c r="I19" s="11"/>
      <c r="J19" s="11"/>
      <c r="K19" s="12"/>
      <c r="L19" s="11"/>
      <c r="M19" s="12"/>
      <c r="N19" s="12"/>
      <c r="O19" s="14"/>
      <c r="P19" s="14"/>
    </row>
    <row r="20" spans="1:16">
      <c r="A20" s="24"/>
      <c r="B20" s="24"/>
      <c r="C20" s="24"/>
      <c r="D20" s="24"/>
      <c r="E20" s="24"/>
      <c r="F20" s="24"/>
      <c r="G20" s="30"/>
      <c r="H20" s="30"/>
    </row>
    <row r="21" spans="1:16">
      <c r="A21" s="24"/>
      <c r="B21" s="24"/>
      <c r="C21" s="24"/>
      <c r="D21" s="24"/>
      <c r="E21" s="24"/>
      <c r="F21" s="24"/>
      <c r="G21" s="30"/>
      <c r="H21" s="30"/>
    </row>
    <row r="22" spans="1:16" ht="18.75">
      <c r="A22" s="24"/>
      <c r="B22" s="19" t="s">
        <v>36</v>
      </c>
      <c r="C22" s="24"/>
      <c r="D22" s="24"/>
      <c r="E22" s="24"/>
      <c r="F22" s="24"/>
      <c r="G22" s="30"/>
      <c r="H22" s="30"/>
    </row>
    <row r="23" spans="1:16" ht="18.75">
      <c r="A23" s="24"/>
      <c r="B23" s="25"/>
      <c r="C23" s="24"/>
      <c r="D23" s="24"/>
      <c r="E23" s="24"/>
      <c r="F23" s="24"/>
      <c r="G23" s="30"/>
      <c r="H23" s="30"/>
    </row>
    <row r="24" spans="1:16" ht="42" customHeight="1">
      <c r="A24" s="43" t="s">
        <v>2</v>
      </c>
      <c r="B24" s="22" t="s">
        <v>2641</v>
      </c>
      <c r="C24" s="22" t="s">
        <v>2644</v>
      </c>
      <c r="D24" s="22" t="s">
        <v>9</v>
      </c>
      <c r="E24" s="22" t="s">
        <v>4</v>
      </c>
      <c r="F24" s="22" t="s">
        <v>2642</v>
      </c>
      <c r="G24" s="22" t="s">
        <v>2956</v>
      </c>
      <c r="H24" s="22" t="s">
        <v>5</v>
      </c>
      <c r="I24" s="11"/>
      <c r="J24" s="11"/>
      <c r="K24" s="12"/>
      <c r="L24" s="11"/>
      <c r="M24" s="12"/>
      <c r="N24" s="12"/>
      <c r="O24" s="14"/>
      <c r="P24" s="14"/>
    </row>
    <row r="25" spans="1:16" ht="15.75">
      <c r="A25" s="23">
        <f>IF((AND(H25=H24,G25=G24)),A24,COUNT($G$25:G25))</f>
        <v>1</v>
      </c>
      <c r="B25" s="16" t="str">
        <f>VLOOKUP(F25,'Tablica rezultata'!D:E,2,FALSE)</f>
        <v xml:space="preserve">OŠ Ivan Lacković Croata </v>
      </c>
      <c r="C25" s="16" t="str">
        <f>VLOOKUP(F25,'Tablica rezultata'!D:F,3,0)</f>
        <v>Kalinovac</v>
      </c>
      <c r="D25" s="16" t="str">
        <f>VLOOKUP(F25,'Tablica rezultata'!D:K,8,FALSE)</f>
        <v>https://vimeo.com/190346732</v>
      </c>
      <c r="E25" s="16" t="str">
        <f>VLOOKUP(F25,'Tablica rezultata'!D:L,9,0)</f>
        <v>Darijo Čamilović</v>
      </c>
      <c r="F25" s="44" t="s">
        <v>1395</v>
      </c>
      <c r="G25" s="15">
        <f>VLOOKUP(F25,'Tablica rezultata'!D:I,6,0)</f>
        <v>340</v>
      </c>
      <c r="H25" s="31">
        <f>VLOOKUP(F25,'Tablica rezultata'!D:J,7,0)</f>
        <v>6.9</v>
      </c>
    </row>
    <row r="26" spans="1:16" ht="15.75">
      <c r="A26" s="23">
        <f>IF((AND(H26=H25,G26=G25)),A25,COUNT($G$25:G26))</f>
        <v>2</v>
      </c>
      <c r="B26" s="16" t="str">
        <f>VLOOKUP(F26,'Tablica rezultata'!D:E,2,FALSE)</f>
        <v xml:space="preserve">OŠ Ivan Lacković Croata </v>
      </c>
      <c r="C26" s="16" t="str">
        <f>VLOOKUP(F26,'Tablica rezultata'!D:F,3,0)</f>
        <v>Kalinovac</v>
      </c>
      <c r="D26" s="16" t="str">
        <f>VLOOKUP(F26,'Tablica rezultata'!D:K,8,FALSE)</f>
        <v>https://vimeo.com/190346738</v>
      </c>
      <c r="E26" s="16" t="str">
        <f>VLOOKUP(F26,'Tablica rezultata'!D:L,9,0)</f>
        <v>Darijo Čamilović</v>
      </c>
      <c r="F26" s="44" t="s">
        <v>1393</v>
      </c>
      <c r="G26" s="15">
        <f>VLOOKUP(F26,'Tablica rezultata'!D:I,6,0)</f>
        <v>340</v>
      </c>
      <c r="H26" s="31">
        <f>VLOOKUP(F26,'Tablica rezultata'!D:J,7,0)</f>
        <v>7</v>
      </c>
    </row>
    <row r="27" spans="1:16" ht="15.75">
      <c r="A27" s="23">
        <f>IF((AND(H27=H26,G27=G26)),A26,COUNT($G$25:G27))</f>
        <v>3</v>
      </c>
      <c r="B27" s="16" t="str">
        <f>VLOOKUP(F27,'Tablica rezultata'!D:E,2,FALSE)</f>
        <v xml:space="preserve">OŠ Ivan Lacković Croata </v>
      </c>
      <c r="C27" s="16" t="str">
        <f>VLOOKUP(F27,'Tablica rezultata'!D:F,3,0)</f>
        <v>Kalinovac</v>
      </c>
      <c r="D27" s="16" t="str">
        <f>VLOOKUP(F27,'Tablica rezultata'!D:K,8,FALSE)</f>
        <v>https://vimeo.com/190346733</v>
      </c>
      <c r="E27" s="16" t="str">
        <f>VLOOKUP(F27,'Tablica rezultata'!D:L,9,0)</f>
        <v>Darijo Čamilović</v>
      </c>
      <c r="F27" s="44" t="s">
        <v>1388</v>
      </c>
      <c r="G27" s="15">
        <f>VLOOKUP(F27,'Tablica rezultata'!D:I,6,0)</f>
        <v>340</v>
      </c>
      <c r="H27" s="31">
        <f>VLOOKUP(F27,'Tablica rezultata'!D:J,7,0)</f>
        <v>7.1</v>
      </c>
    </row>
    <row r="28" spans="1:16" ht="15.75">
      <c r="A28" s="23">
        <f>IF((AND(H28=H27,G28=G27)),A27,COUNT($G$25:G28))</f>
        <v>3</v>
      </c>
      <c r="B28" s="16" t="str">
        <f>VLOOKUP(F28,'Tablica rezultata'!D:E,2,FALSE)</f>
        <v xml:space="preserve">OŠ Ivan Lacković Croata </v>
      </c>
      <c r="C28" s="16" t="str">
        <f>VLOOKUP(F28,'Tablica rezultata'!D:F,3,0)</f>
        <v>Kalinovac</v>
      </c>
      <c r="D28" s="16" t="str">
        <f>VLOOKUP(F28,'Tablica rezultata'!D:K,8,FALSE)</f>
        <v>https://vimeo.com/190346743</v>
      </c>
      <c r="E28" s="16" t="str">
        <f>VLOOKUP(F28,'Tablica rezultata'!D:L,9,0)</f>
        <v>Darijo Čamilović</v>
      </c>
      <c r="F28" s="44" t="s">
        <v>1391</v>
      </c>
      <c r="G28" s="15">
        <f>VLOOKUP(F28,'Tablica rezultata'!D:I,6,0)</f>
        <v>340</v>
      </c>
      <c r="H28" s="31">
        <f>VLOOKUP(F28,'Tablica rezultata'!D:J,7,0)</f>
        <v>7.1</v>
      </c>
    </row>
    <row r="29" spans="1:16" ht="15.75">
      <c r="A29" s="23">
        <f>IF((AND(H29=H28,G29=G28)),A28,COUNT($G$25:G29))</f>
        <v>5</v>
      </c>
      <c r="B29" s="16" t="str">
        <f>VLOOKUP(F29,'Tablica rezultata'!D:E,2,FALSE)</f>
        <v>OŠ Garešnica</v>
      </c>
      <c r="C29" s="16" t="str">
        <f>VLOOKUP(F29,'Tablica rezultata'!D:F,3,0)</f>
        <v>Garešnica</v>
      </c>
      <c r="D29" s="16" t="str">
        <f>VLOOKUP(F29,'Tablica rezultata'!D:K,8,FALSE)</f>
        <v>https://vimeo.com/190299855</v>
      </c>
      <c r="E29" s="16" t="str">
        <f>VLOOKUP(F29,'Tablica rezultata'!D:L,9,0)</f>
        <v>Dario Njegovac</v>
      </c>
      <c r="F29" s="44" t="s">
        <v>487</v>
      </c>
      <c r="G29" s="15">
        <f>VLOOKUP(F29,'Tablica rezultata'!D:I,6,0)</f>
        <v>340</v>
      </c>
      <c r="H29" s="31">
        <f>VLOOKUP(F29,'Tablica rezultata'!D:J,7,0)</f>
        <v>11.38</v>
      </c>
    </row>
    <row r="30" spans="1:16" ht="15.75">
      <c r="A30" s="23">
        <f>IF((AND(H30=H29,G30=G29)),A29,COUNT($G$25:G30))</f>
        <v>6</v>
      </c>
      <c r="B30" s="16" t="str">
        <f>VLOOKUP(F30,'Tablica rezultata'!D:E,2,FALSE)</f>
        <v>OŠ Garešnica</v>
      </c>
      <c r="C30" s="16" t="str">
        <f>VLOOKUP(F30,'Tablica rezultata'!D:F,3,0)</f>
        <v>Garešnica</v>
      </c>
      <c r="D30" s="16" t="str">
        <f>VLOOKUP(F30,'Tablica rezultata'!D:K,8,FALSE)</f>
        <v>https://vimeo.com/190298199</v>
      </c>
      <c r="E30" s="16" t="str">
        <f>VLOOKUP(F30,'Tablica rezultata'!D:L,9,0)</f>
        <v>Dario Njegovac</v>
      </c>
      <c r="F30" s="44" t="s">
        <v>490</v>
      </c>
      <c r="G30" s="15">
        <f>VLOOKUP(F30,'Tablica rezultata'!D:I,6,0)</f>
        <v>340</v>
      </c>
      <c r="H30" s="31">
        <f>VLOOKUP(F30,'Tablica rezultata'!D:J,7,0)</f>
        <v>12.18</v>
      </c>
    </row>
    <row r="31" spans="1:16" ht="15.75">
      <c r="A31" s="23">
        <f>IF((AND(H31=H30,G31=G30)),A30,COUNT($G$25:G31))</f>
        <v>7</v>
      </c>
      <c r="B31" s="16" t="str">
        <f>VLOOKUP(F31,'Tablica rezultata'!D:E,2,FALSE)</f>
        <v>OŠ Garešnica</v>
      </c>
      <c r="C31" s="16" t="str">
        <f>VLOOKUP(F31,'Tablica rezultata'!D:F,3,0)</f>
        <v>Garešnica</v>
      </c>
      <c r="D31" s="16" t="str">
        <f>VLOOKUP(F31,'Tablica rezultata'!D:K,8,FALSE)</f>
        <v>https://vimeo.com/190301268</v>
      </c>
      <c r="E31" s="16" t="str">
        <f>VLOOKUP(F31,'Tablica rezultata'!D:L,9,0)</f>
        <v>Dario Njegovac</v>
      </c>
      <c r="F31" s="44" t="s">
        <v>492</v>
      </c>
      <c r="G31" s="15">
        <f>VLOOKUP(F31,'Tablica rezultata'!D:I,6,0)</f>
        <v>340</v>
      </c>
      <c r="H31" s="31">
        <f>VLOOKUP(F31,'Tablica rezultata'!D:J,7,0)</f>
        <v>12.73</v>
      </c>
    </row>
    <row r="32" spans="1:16" ht="15.75">
      <c r="A32" s="23">
        <f>IF((AND(H32=H31,G32=G31)),A31,COUNT($G$25:G32))</f>
        <v>8</v>
      </c>
      <c r="B32" s="16" t="str">
        <f>VLOOKUP(F32,'Tablica rezultata'!D:E,2,FALSE)</f>
        <v>OŠ Garešnica</v>
      </c>
      <c r="C32" s="16" t="str">
        <f>VLOOKUP(F32,'Tablica rezultata'!D:F,3,0)</f>
        <v>Garešnica</v>
      </c>
      <c r="D32" s="16" t="str">
        <f>VLOOKUP(F32,'Tablica rezultata'!D:K,8,FALSE)</f>
        <v>https://vimeo.com/190302850</v>
      </c>
      <c r="E32" s="16" t="str">
        <f>VLOOKUP(F32,'Tablica rezultata'!D:L,9,0)</f>
        <v>Dario Njegovac</v>
      </c>
      <c r="F32" s="44" t="s">
        <v>494</v>
      </c>
      <c r="G32" s="15">
        <f>VLOOKUP(F32,'Tablica rezultata'!D:I,6,0)</f>
        <v>340</v>
      </c>
      <c r="H32" s="31">
        <f>VLOOKUP(F32,'Tablica rezultata'!D:J,7,0)</f>
        <v>12.79</v>
      </c>
    </row>
    <row r="33" spans="1:8" ht="15.75">
      <c r="A33" s="23">
        <f>IF((AND(H33=H32,G33=G32)),A32,COUNT($G$25:G33))</f>
        <v>9</v>
      </c>
      <c r="B33" s="16" t="str">
        <f>VLOOKUP(F33,'Tablica rezultata'!D:E,2,FALSE)</f>
        <v>OŠ Velika Pisanica</v>
      </c>
      <c r="C33" s="16" t="str">
        <f>VLOOKUP(F33,'Tablica rezultata'!D:F,3,0)</f>
        <v>Velika Pisanica</v>
      </c>
      <c r="D33" s="16" t="str">
        <f>VLOOKUP(F33,'Tablica rezultata'!D:K,8,FALSE)</f>
        <v>https://vimeo.com/190304186</v>
      </c>
      <c r="E33" s="16" t="str">
        <f>VLOOKUP(F33,'Tablica rezultata'!D:L,9,0)</f>
        <v>Ivan Piria</v>
      </c>
      <c r="F33" s="44" t="s">
        <v>758</v>
      </c>
      <c r="G33" s="15">
        <f>VLOOKUP(F33,'Tablica rezultata'!D:I,6,0)</f>
        <v>340</v>
      </c>
      <c r="H33" s="31">
        <f>VLOOKUP(F33,'Tablica rezultata'!D:J,7,0)</f>
        <v>13</v>
      </c>
    </row>
    <row r="34" spans="1:8" ht="15.75">
      <c r="A34" s="23">
        <f>IF((AND(H34=H33,G34=G33)),A33,COUNT($G$25:G34))</f>
        <v>10</v>
      </c>
      <c r="B34" s="16" t="str">
        <f>VLOOKUP(F34,'Tablica rezultata'!D:E,2,FALSE)</f>
        <v>ČOŠ Josip Ružička Končanica</v>
      </c>
      <c r="C34" s="16" t="str">
        <f>VLOOKUP(F34,'Tablica rezultata'!D:F,3,0)</f>
        <v>Končanica</v>
      </c>
      <c r="D34" s="16" t="str">
        <f>VLOOKUP(F34,'Tablica rezultata'!D:K,8,FALSE)</f>
        <v>https://vimeo.com/190377126</v>
      </c>
      <c r="E34" s="16" t="str">
        <f>VLOOKUP(F34,'Tablica rezultata'!D:L,9,0)</f>
        <v>Boris Weisser</v>
      </c>
      <c r="F34" s="44" t="s">
        <v>2746</v>
      </c>
      <c r="G34" s="15">
        <f>VLOOKUP(F34,'Tablica rezultata'!D:I,6,0)</f>
        <v>340</v>
      </c>
      <c r="H34" s="31">
        <f>VLOOKUP(F34,'Tablica rezultata'!D:J,7,0)</f>
        <v>14</v>
      </c>
    </row>
    <row r="35" spans="1:8" ht="15.75">
      <c r="A35" s="23">
        <f>IF((AND(H35=H34,G35=G34)),A34,COUNT($G$25:G35))</f>
        <v>11</v>
      </c>
      <c r="B35" s="16" t="str">
        <f>VLOOKUP(F35,'Tablica rezultata'!D:E,2,FALSE)</f>
        <v>ČOŠ Josip Ružička Končanica</v>
      </c>
      <c r="C35" s="16" t="str">
        <f>VLOOKUP(F35,'Tablica rezultata'!D:F,3,0)</f>
        <v>Končanica</v>
      </c>
      <c r="D35" s="16" t="str">
        <f>VLOOKUP(F35,'Tablica rezultata'!D:K,8,FALSE)</f>
        <v>https://vimeo.com/190373693</v>
      </c>
      <c r="E35" s="16" t="str">
        <f>VLOOKUP(F35,'Tablica rezultata'!D:L,9,0)</f>
        <v>Boris Weisser</v>
      </c>
      <c r="F35" s="44" t="s">
        <v>2740</v>
      </c>
      <c r="G35" s="15">
        <f>VLOOKUP(F35,'Tablica rezultata'!D:I,6,0)</f>
        <v>340</v>
      </c>
      <c r="H35" s="31">
        <f>VLOOKUP(F35,'Tablica rezultata'!D:J,7,0)</f>
        <v>15</v>
      </c>
    </row>
    <row r="36" spans="1:8" ht="15.75">
      <c r="A36" s="23">
        <f>IF((AND(H36=H35,G36=G35)),A35,COUNT($G$25:G36))</f>
        <v>12</v>
      </c>
      <c r="B36" s="16" t="str">
        <f>VLOOKUP(F36,'Tablica rezultata'!D:E,2,FALSE)</f>
        <v>Narodna knjižnica Virje</v>
      </c>
      <c r="C36" s="16" t="str">
        <f>VLOOKUP(F36,'Tablica rezultata'!D:F,3,0)</f>
        <v>Virje</v>
      </c>
      <c r="D36" s="16" t="str">
        <f>VLOOKUP(F36,'Tablica rezultata'!D:K,8,FALSE)</f>
        <v>https://vimeo.com/190272578</v>
      </c>
      <c r="E36" s="16" t="str">
        <f>VLOOKUP(F36,'Tablica rezultata'!D:L,9,0)</f>
        <v>Tomislav Embreuš</v>
      </c>
      <c r="F36" s="44" t="s">
        <v>1096</v>
      </c>
      <c r="G36" s="15">
        <f>VLOOKUP(F36,'Tablica rezultata'!D:I,6,0)</f>
        <v>330</v>
      </c>
      <c r="H36" s="31">
        <f>VLOOKUP(F36,'Tablica rezultata'!D:J,7,0)</f>
        <v>7</v>
      </c>
    </row>
    <row r="37" spans="1:8" ht="15.75">
      <c r="A37" s="23">
        <f>IF((AND(H37=H36,G37=G36)),A36,COUNT($G$25:G37))</f>
        <v>12</v>
      </c>
      <c r="B37" s="16" t="str">
        <f>VLOOKUP(F37,'Tablica rezultata'!D:E,2,FALSE)</f>
        <v>Narodna knjižnica Virje</v>
      </c>
      <c r="C37" s="16" t="str">
        <f>VLOOKUP(F37,'Tablica rezultata'!D:F,3,0)</f>
        <v>Virje</v>
      </c>
      <c r="D37" s="16" t="str">
        <f>VLOOKUP(F37,'Tablica rezultata'!D:K,8,FALSE)</f>
        <v>https://vimeo.com/190273976</v>
      </c>
      <c r="E37" s="16" t="str">
        <f>VLOOKUP(F37,'Tablica rezultata'!D:L,9,0)</f>
        <v>Tomislav Embreuš</v>
      </c>
      <c r="F37" s="44" t="s">
        <v>1099</v>
      </c>
      <c r="G37" s="15">
        <f>VLOOKUP(F37,'Tablica rezultata'!D:I,6,0)</f>
        <v>330</v>
      </c>
      <c r="H37" s="31">
        <f>VLOOKUP(F37,'Tablica rezultata'!D:J,7,0)</f>
        <v>7</v>
      </c>
    </row>
    <row r="38" spans="1:8" ht="15.75">
      <c r="A38" s="23">
        <f>IF((AND(H38=H37,G38=G37)),A37,COUNT($G$25:G38))</f>
        <v>12</v>
      </c>
      <c r="B38" s="16" t="str">
        <f>VLOOKUP(F38,'Tablica rezultata'!D:E,2,FALSE)</f>
        <v>Narodna knjižnica Virje</v>
      </c>
      <c r="C38" s="16" t="str">
        <f>VLOOKUP(F38,'Tablica rezultata'!D:F,3,0)</f>
        <v>Virje</v>
      </c>
      <c r="D38" s="16" t="str">
        <f>VLOOKUP(F38,'Tablica rezultata'!D:K,8,FALSE)</f>
        <v>https://vimeo.com/190274444</v>
      </c>
      <c r="E38" s="16" t="str">
        <f>VLOOKUP(F38,'Tablica rezultata'!D:L,9,0)</f>
        <v>Tomislav Embreuš</v>
      </c>
      <c r="F38" s="44" t="s">
        <v>1101</v>
      </c>
      <c r="G38" s="15">
        <f>VLOOKUP(F38,'Tablica rezultata'!D:I,6,0)</f>
        <v>330</v>
      </c>
      <c r="H38" s="31">
        <f>VLOOKUP(F38,'Tablica rezultata'!D:J,7,0)</f>
        <v>7</v>
      </c>
    </row>
    <row r="39" spans="1:8" ht="15.75">
      <c r="A39" s="23">
        <f>IF((AND(H39=H38,G39=G38)),A38,COUNT($G$25:G39))</f>
        <v>15</v>
      </c>
      <c r="B39" s="16" t="str">
        <f>VLOOKUP(F39,'Tablica rezultata'!D:E,2,FALSE)</f>
        <v>OŠ Velika Pisanica</v>
      </c>
      <c r="C39" s="16" t="str">
        <f>VLOOKUP(F39,'Tablica rezultata'!D:F,3,0)</f>
        <v>Velika Pisanica</v>
      </c>
      <c r="D39" s="16" t="str">
        <f>VLOOKUP(F39,'Tablica rezultata'!D:K,8,FALSE)</f>
        <v>https://vimeo.com/190303993</v>
      </c>
      <c r="E39" s="16" t="str">
        <f>VLOOKUP(F39,'Tablica rezultata'!D:L,9,0)</f>
        <v>Ivan Piria</v>
      </c>
      <c r="F39" s="44" t="s">
        <v>761</v>
      </c>
      <c r="G39" s="15">
        <f>VLOOKUP(F39,'Tablica rezultata'!D:I,6,0)</f>
        <v>330</v>
      </c>
      <c r="H39" s="31">
        <f>VLOOKUP(F39,'Tablica rezultata'!D:J,7,0)</f>
        <v>13</v>
      </c>
    </row>
    <row r="40" spans="1:8" ht="15.75">
      <c r="A40" s="23">
        <f>IF((AND(H40=H39,G40=G39)),A39,COUNT($G$25:G40))</f>
        <v>16</v>
      </c>
      <c r="B40" s="16" t="str">
        <f>VLOOKUP(F40,'Tablica rezultata'!D:E,2,FALSE)</f>
        <v>ČOŠ Josip Ružička Končanica</v>
      </c>
      <c r="C40" s="16" t="str">
        <f>VLOOKUP(F40,'Tablica rezultata'!D:F,3,0)</f>
        <v>Končanica</v>
      </c>
      <c r="D40" s="16" t="str">
        <f>VLOOKUP(F40,'Tablica rezultata'!D:K,8,FALSE)</f>
        <v>https://vimeo.com/190376606</v>
      </c>
      <c r="E40" s="16" t="str">
        <f>VLOOKUP(F40,'Tablica rezultata'!D:L,9,0)</f>
        <v>Boris Weisser</v>
      </c>
      <c r="F40" s="44" t="s">
        <v>2745</v>
      </c>
      <c r="G40" s="15">
        <f>VLOOKUP(F40,'Tablica rezultata'!D:I,6,0)</f>
        <v>330</v>
      </c>
      <c r="H40" s="31">
        <f>VLOOKUP(F40,'Tablica rezultata'!D:J,7,0)</f>
        <v>15</v>
      </c>
    </row>
    <row r="41" spans="1:8" ht="15.75">
      <c r="A41" s="23">
        <f>IF((AND(H41=H40,G41=G40)),A40,COUNT($G$25:G41))</f>
        <v>17</v>
      </c>
      <c r="B41" s="16" t="str">
        <f>VLOOKUP(F41,'Tablica rezultata'!D:E,2,FALSE)</f>
        <v>ČOŠ Josip Ružička Končanica</v>
      </c>
      <c r="C41" s="16" t="str">
        <f>VLOOKUP(F41,'Tablica rezultata'!D:F,3,0)</f>
        <v>Končanica</v>
      </c>
      <c r="D41" s="16" t="str">
        <f>VLOOKUP(F41,'Tablica rezultata'!D:K,8,FALSE)</f>
        <v>https://vimeo.com/190376188</v>
      </c>
      <c r="E41" s="16" t="str">
        <f>VLOOKUP(F41,'Tablica rezultata'!D:L,9,0)</f>
        <v>Boris Weisser</v>
      </c>
      <c r="F41" s="44" t="s">
        <v>2744</v>
      </c>
      <c r="G41" s="15">
        <f>VLOOKUP(F41,'Tablica rezultata'!D:I,6,0)</f>
        <v>330</v>
      </c>
      <c r="H41" s="31">
        <f>VLOOKUP(F41,'Tablica rezultata'!D:J,7,0)</f>
        <v>17</v>
      </c>
    </row>
    <row r="42" spans="1:8" ht="15.75">
      <c r="A42" s="23">
        <f>IF((AND(H42=H41,G42=G41)),A41,COUNT($G$25:G42))</f>
        <v>18</v>
      </c>
      <c r="B42" s="16" t="str">
        <f>VLOOKUP(F42,'Tablica rezultata'!D:E,2,FALSE)</f>
        <v>OŠ "Prof. Blaž Mađer" Novigrad Podravski</v>
      </c>
      <c r="C42" s="16" t="str">
        <f>VLOOKUP(F42,'Tablica rezultata'!D:F,3,0)</f>
        <v>Novigrad Podravski</v>
      </c>
      <c r="D42" s="16" t="str">
        <f>VLOOKUP(F42,'Tablica rezultata'!D:K,8,FALSE)</f>
        <v>https://vimeo.com/190274860</v>
      </c>
      <c r="E42" s="16" t="str">
        <f>VLOOKUP(F42,'Tablica rezultata'!D:L,9,0)</f>
        <v>Božica Ruk</v>
      </c>
      <c r="F42" s="44" t="s">
        <v>637</v>
      </c>
      <c r="G42" s="15">
        <f>VLOOKUP(F42,'Tablica rezultata'!D:I,6,0)</f>
        <v>320</v>
      </c>
      <c r="H42" s="31">
        <f>VLOOKUP(F42,'Tablica rezultata'!D:J,7,0)</f>
        <v>7.76</v>
      </c>
    </row>
    <row r="43" spans="1:8" ht="15.75">
      <c r="A43" s="23">
        <f>IF((AND(H43=H42,G43=G42)),A42,COUNT($G$25:G43))</f>
        <v>19</v>
      </c>
      <c r="B43" s="16" t="str">
        <f>VLOOKUP(F43,'Tablica rezultata'!D:E,2,FALSE)</f>
        <v>ČOŠ Josip Ružička Končanica</v>
      </c>
      <c r="C43" s="16" t="str">
        <f>VLOOKUP(F43,'Tablica rezultata'!D:F,3,0)</f>
        <v>Končanica</v>
      </c>
      <c r="D43" s="16" t="str">
        <f>VLOOKUP(F43,'Tablica rezultata'!D:K,8,FALSE)</f>
        <v>https://vimeo.com/190374757</v>
      </c>
      <c r="E43" s="16" t="str">
        <f>VLOOKUP(F43,'Tablica rezultata'!D:L,9,0)</f>
        <v>Boris Weisser</v>
      </c>
      <c r="F43" s="44" t="s">
        <v>2742</v>
      </c>
      <c r="G43" s="15">
        <f>VLOOKUP(F43,'Tablica rezultata'!D:I,6,0)</f>
        <v>310</v>
      </c>
      <c r="H43" s="31">
        <f>VLOOKUP(F43,'Tablica rezultata'!D:J,7,0)</f>
        <v>16</v>
      </c>
    </row>
    <row r="44" spans="1:8" ht="15.75">
      <c r="A44" s="23">
        <f>IF((AND(H44=H43,G44=G43)),A43,COUNT($G$25:G44))</f>
        <v>20</v>
      </c>
      <c r="B44" s="16" t="str">
        <f>VLOOKUP(F44,'Tablica rezultata'!D:E,2,FALSE)</f>
        <v>OŠ Velika Pisanica</v>
      </c>
      <c r="C44" s="16" t="str">
        <f>VLOOKUP(F44,'Tablica rezultata'!D:F,3,0)</f>
        <v>Velika Pisanica</v>
      </c>
      <c r="D44" s="16" t="str">
        <f>VLOOKUP(F44,'Tablica rezultata'!D:K,8,FALSE)</f>
        <v>https://vimeo.com/190301718</v>
      </c>
      <c r="E44" s="16" t="str">
        <f>VLOOKUP(F44,'Tablica rezultata'!D:L,9,0)</f>
        <v>Ivan Piria</v>
      </c>
      <c r="F44" s="44" t="s">
        <v>763</v>
      </c>
      <c r="G44" s="15">
        <f>VLOOKUP(F44,'Tablica rezultata'!D:I,6,0)</f>
        <v>300</v>
      </c>
      <c r="H44" s="31">
        <f>VLOOKUP(F44,'Tablica rezultata'!D:J,7,0)</f>
        <v>12</v>
      </c>
    </row>
    <row r="45" spans="1:8" ht="15.75">
      <c r="A45" s="23">
        <f>IF((AND(H45=H44,G45=G44)),A44,COUNT($G$25:G45))</f>
        <v>21</v>
      </c>
      <c r="B45" s="16" t="str">
        <f>VLOOKUP(F45,'Tablica rezultata'!D:E,2,FALSE)</f>
        <v>OŠ Velika Pisanica</v>
      </c>
      <c r="C45" s="16" t="str">
        <f>VLOOKUP(F45,'Tablica rezultata'!D:F,3,0)</f>
        <v>Velika Pisanica</v>
      </c>
      <c r="D45" s="16" t="str">
        <f>VLOOKUP(F45,'Tablica rezultata'!D:K,8,FALSE)</f>
        <v>https://vimeo.com/190302773</v>
      </c>
      <c r="E45" s="16" t="str">
        <f>VLOOKUP(F45,'Tablica rezultata'!D:L,9,0)</f>
        <v>Ivan Piria</v>
      </c>
      <c r="F45" s="44" t="s">
        <v>765</v>
      </c>
      <c r="G45" s="15">
        <f>VLOOKUP(F45,'Tablica rezultata'!D:I,6,0)</f>
        <v>300</v>
      </c>
      <c r="H45" s="31">
        <f>VLOOKUP(F45,'Tablica rezultata'!D:J,7,0)</f>
        <v>13</v>
      </c>
    </row>
    <row r="46" spans="1:8" ht="15.75">
      <c r="A46" s="23">
        <f>IF((AND(H46=H45,G46=G45)),A45,COUNT($G$25:G46))</f>
        <v>22</v>
      </c>
      <c r="B46" s="16" t="str">
        <f>VLOOKUP(F46,'Tablica rezultata'!D:E,2,FALSE)</f>
        <v>OŠ Velika Pisanica</v>
      </c>
      <c r="C46" s="16" t="str">
        <f>VLOOKUP(F46,'Tablica rezultata'!D:F,3,0)</f>
        <v>Velika Pisanica</v>
      </c>
      <c r="D46" s="16" t="str">
        <f>VLOOKUP(F46,'Tablica rezultata'!D:K,8,FALSE)</f>
        <v>https://vimeo.com/190303155</v>
      </c>
      <c r="E46" s="16" t="str">
        <f>VLOOKUP(F46,'Tablica rezultata'!D:L,9,0)</f>
        <v>Ivan Piria</v>
      </c>
      <c r="F46" s="44" t="s">
        <v>767</v>
      </c>
      <c r="G46" s="15">
        <f>VLOOKUP(F46,'Tablica rezultata'!D:I,6,0)</f>
        <v>300</v>
      </c>
      <c r="H46" s="31">
        <f>VLOOKUP(F46,'Tablica rezultata'!D:J,7,0)</f>
        <v>15</v>
      </c>
    </row>
    <row r="47" spans="1:8" ht="15.75">
      <c r="A47" s="23">
        <f>IF((AND(H47=H46,G47=G46)),A46,COUNT($G$25:G47))</f>
        <v>23</v>
      </c>
      <c r="B47" s="16" t="str">
        <f>VLOOKUP(F47,'Tablica rezultata'!D:E,2,FALSE)</f>
        <v>OŠ Grgura Karlovčana</v>
      </c>
      <c r="C47" s="16" t="str">
        <f>VLOOKUP(F47,'Tablica rezultata'!D:F,3,0)</f>
        <v>Đurđevac</v>
      </c>
      <c r="D47" s="16" t="str">
        <f>VLOOKUP(F47,'Tablica rezultata'!D:K,8,FALSE)</f>
        <v>https://vimeo.com/190165414</v>
      </c>
      <c r="E47" s="16" t="str">
        <f>VLOOKUP(F47,'Tablica rezultata'!D:L,9,0)</f>
        <v>Milan Kos</v>
      </c>
      <c r="F47" s="44" t="s">
        <v>497</v>
      </c>
      <c r="G47" s="15">
        <f>VLOOKUP(F47,'Tablica rezultata'!D:I,6,0)</f>
        <v>290</v>
      </c>
      <c r="H47" s="31">
        <f>VLOOKUP(F47,'Tablica rezultata'!D:J,7,0)</f>
        <v>9.4</v>
      </c>
    </row>
    <row r="48" spans="1:8" ht="15.75">
      <c r="A48" s="23">
        <f>IF((AND(H48=H47,G48=G47)),A47,COUNT($G$25:G48))</f>
        <v>24</v>
      </c>
      <c r="B48" s="16" t="str">
        <f>VLOOKUP(F48,'Tablica rezultata'!D:E,2,FALSE)</f>
        <v>OŠ Velika Pisanica</v>
      </c>
      <c r="C48" s="16" t="str">
        <f>VLOOKUP(F48,'Tablica rezultata'!D:F,3,0)</f>
        <v>Velika Pisanica</v>
      </c>
      <c r="D48" s="16" t="str">
        <f>VLOOKUP(F48,'Tablica rezultata'!D:K,8,FALSE)</f>
        <v>https://vimeo.com/190303559</v>
      </c>
      <c r="E48" s="16" t="str">
        <f>VLOOKUP(F48,'Tablica rezultata'!D:L,9,0)</f>
        <v>Ivan Piria</v>
      </c>
      <c r="F48" s="44" t="s">
        <v>769</v>
      </c>
      <c r="G48" s="15">
        <f>VLOOKUP(F48,'Tablica rezultata'!D:I,6,0)</f>
        <v>290</v>
      </c>
      <c r="H48" s="31">
        <f>VLOOKUP(F48,'Tablica rezultata'!D:J,7,0)</f>
        <v>11</v>
      </c>
    </row>
    <row r="49" spans="1:8" ht="15.75">
      <c r="A49" s="23">
        <f>IF((AND(H49=H48,G49=G48)),A48,COUNT($G$25:G49))</f>
        <v>25</v>
      </c>
      <c r="B49" s="16" t="str">
        <f>VLOOKUP(F49,'Tablica rezultata'!D:E,2,FALSE)</f>
        <v>ČOŠ Josip Ružička Končanica</v>
      </c>
      <c r="C49" s="16" t="str">
        <f>VLOOKUP(F49,'Tablica rezultata'!D:F,3,0)</f>
        <v>Končanica</v>
      </c>
      <c r="D49" s="16" t="str">
        <f>VLOOKUP(F49,'Tablica rezultata'!D:K,8,FALSE)</f>
        <v>https://vimeo.com/190375361</v>
      </c>
      <c r="E49" s="16" t="str">
        <f>VLOOKUP(F49,'Tablica rezultata'!D:L,9,0)</f>
        <v>Boris Weisser</v>
      </c>
      <c r="F49" s="44" t="s">
        <v>2743</v>
      </c>
      <c r="G49" s="15">
        <f>VLOOKUP(F49,'Tablica rezultata'!D:I,6,0)</f>
        <v>290</v>
      </c>
      <c r="H49" s="31">
        <f>VLOOKUP(F49,'Tablica rezultata'!D:J,7,0)</f>
        <v>12</v>
      </c>
    </row>
    <row r="50" spans="1:8" ht="15.75">
      <c r="A50" s="23">
        <f>IF((AND(H50=H49,G50=G49)),A49,COUNT($G$25:G50))</f>
        <v>26</v>
      </c>
      <c r="B50" s="16" t="str">
        <f>VLOOKUP(F50,'Tablica rezultata'!D:E,2,FALSE)</f>
        <v>OŠ Velika Pisanica</v>
      </c>
      <c r="C50" s="16" t="str">
        <f>VLOOKUP(F50,'Tablica rezultata'!D:F,3,0)</f>
        <v>Velika Pisanica</v>
      </c>
      <c r="D50" s="16" t="str">
        <f>VLOOKUP(F50,'Tablica rezultata'!D:K,8,FALSE)</f>
        <v>https://vimeo.com/190303785</v>
      </c>
      <c r="E50" s="16" t="str">
        <f>VLOOKUP(F50,'Tablica rezultata'!D:L,9,0)</f>
        <v>Ivan Piria</v>
      </c>
      <c r="F50" s="44" t="s">
        <v>771</v>
      </c>
      <c r="G50" s="15">
        <f>VLOOKUP(F50,'Tablica rezultata'!D:I,6,0)</f>
        <v>290</v>
      </c>
      <c r="H50" s="31">
        <f>VLOOKUP(F50,'Tablica rezultata'!D:J,7,0)</f>
        <v>15</v>
      </c>
    </row>
    <row r="51" spans="1:8" ht="15.75">
      <c r="A51" s="23">
        <f>IF((AND(H51=H50,G51=G50)),A50,COUNT($G$25:G51))</f>
        <v>27</v>
      </c>
      <c r="B51" s="16" t="str">
        <f>VLOOKUP(F51,'Tablica rezultata'!D:E,2,FALSE)</f>
        <v>OŠ Grgura Karlovčana</v>
      </c>
      <c r="C51" s="16" t="str">
        <f>VLOOKUP(F51,'Tablica rezultata'!D:F,3,0)</f>
        <v>Đurđevac</v>
      </c>
      <c r="D51" s="16" t="str">
        <f>VLOOKUP(F51,'Tablica rezultata'!D:K,8,FALSE)</f>
        <v>https://vimeo.com/190165415</v>
      </c>
      <c r="E51" s="16" t="str">
        <f>VLOOKUP(F51,'Tablica rezultata'!D:L,9,0)</f>
        <v>Milan Kos</v>
      </c>
      <c r="F51" s="44" t="s">
        <v>500</v>
      </c>
      <c r="G51" s="15">
        <f>VLOOKUP(F51,'Tablica rezultata'!D:I,6,0)</f>
        <v>280</v>
      </c>
      <c r="H51" s="31">
        <f>VLOOKUP(F51,'Tablica rezultata'!D:J,7,0)</f>
        <v>10</v>
      </c>
    </row>
    <row r="52" spans="1:8" ht="15.75">
      <c r="A52" s="23">
        <f>IF((AND(H52=H51,G52=G51)),A51,COUNT($G$25:G52))</f>
        <v>28</v>
      </c>
      <c r="B52" s="16" t="str">
        <f>VLOOKUP(F52,'Tablica rezultata'!D:E,2,FALSE)</f>
        <v>OŠ Velika Pisanica</v>
      </c>
      <c r="C52" s="16" t="str">
        <f>VLOOKUP(F52,'Tablica rezultata'!D:F,3,0)</f>
        <v>Velika Pisanica</v>
      </c>
      <c r="D52" s="16" t="str">
        <f>VLOOKUP(F52,'Tablica rezultata'!D:K,8,FALSE)</f>
        <v>https://vimeo.com/190303357</v>
      </c>
      <c r="E52" s="16" t="str">
        <f>VLOOKUP(F52,'Tablica rezultata'!D:L,9,0)</f>
        <v>Ivan Piria</v>
      </c>
      <c r="F52" s="44" t="s">
        <v>773</v>
      </c>
      <c r="G52" s="15">
        <f>VLOOKUP(F52,'Tablica rezultata'!D:I,6,0)</f>
        <v>280</v>
      </c>
      <c r="H52" s="31">
        <f>VLOOKUP(F52,'Tablica rezultata'!D:J,7,0)</f>
        <v>16</v>
      </c>
    </row>
    <row r="53" spans="1:8" ht="15.75">
      <c r="A53" s="23">
        <f>IF((AND(H53=H52,G53=G52)),A52,COUNT($G$25:G53))</f>
        <v>29</v>
      </c>
      <c r="B53" s="16" t="str">
        <f>VLOOKUP(F53,'Tablica rezultata'!D:E,2,FALSE)</f>
        <v>II. osnovna škola Bjelovar</v>
      </c>
      <c r="C53" s="16" t="str">
        <f>VLOOKUP(F53,'Tablica rezultata'!D:F,3,0)</f>
        <v>Bjelovar</v>
      </c>
      <c r="D53" s="16" t="str">
        <f>VLOOKUP(F53,'Tablica rezultata'!D:K,8,FALSE)</f>
        <v>https://vimeo.com/190144778</v>
      </c>
      <c r="E53" s="16" t="str">
        <f>VLOOKUP(F53,'Tablica rezultata'!D:L,9,0)</f>
        <v>Goran Kruno Kukolj</v>
      </c>
      <c r="F53" s="44" t="s">
        <v>2668</v>
      </c>
      <c r="G53" s="15">
        <f>VLOOKUP(F53,'Tablica rezultata'!D:I,6,0)</f>
        <v>270</v>
      </c>
      <c r="H53" s="31">
        <f>VLOOKUP(F53,'Tablica rezultata'!D:J,7,0)</f>
        <v>8</v>
      </c>
    </row>
    <row r="54" spans="1:8" ht="15.75">
      <c r="A54" s="23">
        <f>IF((AND(H54=H53,G54=G53)),A53,COUNT($G$25:G54))</f>
        <v>30</v>
      </c>
      <c r="B54" s="16" t="str">
        <f>VLOOKUP(F54,'Tablica rezultata'!D:E,2,FALSE)</f>
        <v>II. osnovna škola Bjelovar</v>
      </c>
      <c r="C54" s="16" t="str">
        <f>VLOOKUP(F54,'Tablica rezultata'!D:F,3,0)</f>
        <v>Bjelovar</v>
      </c>
      <c r="D54" s="16" t="str">
        <f>VLOOKUP(F54,'Tablica rezultata'!D:K,8,FALSE)</f>
        <v>https://vimeo.com/190162248</v>
      </c>
      <c r="E54" s="16" t="str">
        <f>VLOOKUP(F54,'Tablica rezultata'!D:L,9,0)</f>
        <v>Goran Kruno Kukolj</v>
      </c>
      <c r="F54" s="44" t="s">
        <v>2670</v>
      </c>
      <c r="G54" s="15">
        <f>VLOOKUP(F54,'Tablica rezultata'!D:I,6,0)</f>
        <v>250</v>
      </c>
      <c r="H54" s="31">
        <f>VLOOKUP(F54,'Tablica rezultata'!D:J,7,0)</f>
        <v>6</v>
      </c>
    </row>
    <row r="55" spans="1:8" ht="15.75">
      <c r="A55" s="23">
        <f>IF((AND(H55=H54,G55=G54)),A54,COUNT($G$25:G55))</f>
        <v>31</v>
      </c>
      <c r="B55" s="16" t="str">
        <f>VLOOKUP(F55,'Tablica rezultata'!D:E,2,FALSE)</f>
        <v>II. osnovna škola Bjelovar</v>
      </c>
      <c r="C55" s="16" t="str">
        <f>VLOOKUP(F55,'Tablica rezultata'!D:F,3,0)</f>
        <v>Bjelovar</v>
      </c>
      <c r="D55" s="16" t="str">
        <f>VLOOKUP(F55,'Tablica rezultata'!D:K,8,FALSE)</f>
        <v>https://vimeo.com/190163246</v>
      </c>
      <c r="E55" s="16" t="str">
        <f>VLOOKUP(F55,'Tablica rezultata'!D:L,9,0)</f>
        <v>Goran Kruno Kukolj</v>
      </c>
      <c r="F55" s="44" t="s">
        <v>2671</v>
      </c>
      <c r="G55" s="15">
        <f>VLOOKUP(F55,'Tablica rezultata'!D:I,6,0)</f>
        <v>250</v>
      </c>
      <c r="H55" s="31">
        <f>VLOOKUP(F55,'Tablica rezultata'!D:J,7,0)</f>
        <v>7</v>
      </c>
    </row>
    <row r="56" spans="1:8" ht="15.75">
      <c r="A56" s="23">
        <f>IF((AND(H56=H55,G56=G55)),A55,COUNT($G$25:G56))</f>
        <v>32</v>
      </c>
      <c r="B56" s="16" t="str">
        <f>VLOOKUP(F56,'Tablica rezultata'!D:E,2,FALSE)</f>
        <v>ČOŠ Josip Ružička Končanica</v>
      </c>
      <c r="C56" s="16" t="str">
        <f>VLOOKUP(F56,'Tablica rezultata'!D:F,3,0)</f>
        <v>Končanica</v>
      </c>
      <c r="D56" s="16" t="str">
        <f>VLOOKUP(F56,'Tablica rezultata'!D:K,8,FALSE)</f>
        <v>https://vimeo.com/190374251</v>
      </c>
      <c r="E56" s="16" t="str">
        <f>VLOOKUP(F56,'Tablica rezultata'!D:L,9,0)</f>
        <v>Boris Weisser</v>
      </c>
      <c r="F56" s="44" t="s">
        <v>2741</v>
      </c>
      <c r="G56" s="15">
        <f>VLOOKUP(F56,'Tablica rezultata'!D:I,6,0)</f>
        <v>240</v>
      </c>
      <c r="H56" s="31">
        <f>VLOOKUP(F56,'Tablica rezultata'!D:J,7,0)</f>
        <v>16</v>
      </c>
    </row>
    <row r="57" spans="1:8" ht="15.75">
      <c r="A57" s="23">
        <f>IF((AND(H57=H56,G57=G56)),A56,COUNT($G$25:G57))</f>
        <v>33</v>
      </c>
      <c r="B57" s="16" t="str">
        <f>VLOOKUP(F57,'Tablica rezultata'!D:E,2,FALSE)</f>
        <v>OŠ Vladimir Nazor Virovitica</v>
      </c>
      <c r="C57" s="16" t="str">
        <f>VLOOKUP(F57,'Tablica rezultata'!D:F,3,0)</f>
        <v>Virovitica</v>
      </c>
      <c r="D57" s="16" t="str">
        <f>VLOOKUP(F57,'Tablica rezultata'!D:K,8,FALSE)</f>
        <v>https://vimeo.com/190437150</v>
      </c>
      <c r="E57" s="16" t="str">
        <f>VLOOKUP(F57,'Tablica rezultata'!D:L,9,0)</f>
        <v>Ivan Fadljević</v>
      </c>
      <c r="F57" s="44" t="s">
        <v>2318</v>
      </c>
      <c r="G57" s="15">
        <f>VLOOKUP(F57,'Tablica rezultata'!D:I,6,0)</f>
        <v>230</v>
      </c>
      <c r="H57" s="31">
        <f>VLOOKUP(F57,'Tablica rezultata'!D:J,7,0)</f>
        <v>14</v>
      </c>
    </row>
    <row r="58" spans="1:8" ht="15.75">
      <c r="A58" s="23">
        <f>IF((AND(H58=H57,G58=G57)),A57,COUNT($G$25:G58))</f>
        <v>34</v>
      </c>
      <c r="B58" s="16" t="str">
        <f>VLOOKUP(F58,'Tablica rezultata'!D:E,2,FALSE)</f>
        <v>OŠ Vladimir Nazor Virovitica</v>
      </c>
      <c r="C58" s="16" t="str">
        <f>VLOOKUP(F58,'Tablica rezultata'!D:F,3,0)</f>
        <v>Virovitica</v>
      </c>
      <c r="D58" s="16" t="str">
        <f>VLOOKUP(F58,'Tablica rezultata'!D:K,8,FALSE)</f>
        <v>https://vimeo.com/190438382</v>
      </c>
      <c r="E58" s="16" t="str">
        <f>VLOOKUP(F58,'Tablica rezultata'!D:L,9,0)</f>
        <v>Ivan Fadljević</v>
      </c>
      <c r="F58" s="44" t="s">
        <v>2309</v>
      </c>
      <c r="G58" s="15">
        <f>VLOOKUP(F58,'Tablica rezultata'!D:I,6,0)</f>
        <v>220</v>
      </c>
      <c r="H58" s="31">
        <f>VLOOKUP(F58,'Tablica rezultata'!D:J,7,0)</f>
        <v>14</v>
      </c>
    </row>
    <row r="59" spans="1:8" ht="15.75">
      <c r="A59" s="23">
        <f>IF((AND(H59=H58,G59=G58)),A58,COUNT($G$25:G59))</f>
        <v>35</v>
      </c>
      <c r="B59" s="16" t="str">
        <f>VLOOKUP(F59,'Tablica rezultata'!D:E,2,FALSE)</f>
        <v>OŠ Vladimir Nazor Virovitica</v>
      </c>
      <c r="C59" s="16" t="str">
        <f>VLOOKUP(F59,'Tablica rezultata'!D:F,3,0)</f>
        <v>Virovitica</v>
      </c>
      <c r="D59" s="16" t="str">
        <f>VLOOKUP(F59,'Tablica rezultata'!D:K,8,FALSE)</f>
        <v>https://vimeo.com/190438027</v>
      </c>
      <c r="E59" s="16" t="str">
        <f>VLOOKUP(F59,'Tablica rezultata'!D:L,9,0)</f>
        <v>Ivan Fadljević</v>
      </c>
      <c r="F59" s="44" t="s">
        <v>2312</v>
      </c>
      <c r="G59" s="15">
        <f>VLOOKUP(F59,'Tablica rezultata'!D:I,6,0)</f>
        <v>210</v>
      </c>
      <c r="H59" s="31">
        <f>VLOOKUP(F59,'Tablica rezultata'!D:J,7,0)</f>
        <v>15</v>
      </c>
    </row>
    <row r="60" spans="1:8" ht="15.75">
      <c r="A60" s="23">
        <f>IF((AND(H60=H59,G60=G59)),A59,COUNT($G$25:G60))</f>
        <v>36</v>
      </c>
      <c r="B60" s="16" t="str">
        <f>VLOOKUP(F60,'Tablica rezultata'!D:E,2,FALSE)</f>
        <v>OŠ Vladimir Nazor Virovitica</v>
      </c>
      <c r="C60" s="16" t="str">
        <f>VLOOKUP(F60,'Tablica rezultata'!D:F,3,0)</f>
        <v>Virovitica</v>
      </c>
      <c r="D60" s="16" t="str">
        <f>VLOOKUP(F60,'Tablica rezultata'!D:K,8,FALSE)</f>
        <v>https://vimeo.com/190437149</v>
      </c>
      <c r="E60" s="16" t="str">
        <f>VLOOKUP(F60,'Tablica rezultata'!D:L,9,0)</f>
        <v>Ivan Fadljević</v>
      </c>
      <c r="F60" s="44" t="s">
        <v>2320</v>
      </c>
      <c r="G60" s="15">
        <f>VLOOKUP(F60,'Tablica rezultata'!D:I,6,0)</f>
        <v>200</v>
      </c>
      <c r="H60" s="31">
        <f>VLOOKUP(F60,'Tablica rezultata'!D:J,7,0)</f>
        <v>15</v>
      </c>
    </row>
    <row r="61" spans="1:8" ht="15.75">
      <c r="A61" s="23">
        <f>IF((AND(H61=H60,G61=G60)),A60,COUNT($G$25:G61))</f>
        <v>37</v>
      </c>
      <c r="B61" s="16" t="str">
        <f>VLOOKUP(F61,'Tablica rezultata'!D:E,2,FALSE)</f>
        <v>OŠ "Prof. Blaž Mađer" Novigrad Podravski</v>
      </c>
      <c r="C61" s="16" t="str">
        <f>VLOOKUP(F61,'Tablica rezultata'!D:F,3,0)</f>
        <v>Novigrad Podravski</v>
      </c>
      <c r="D61" s="16" t="str">
        <f>VLOOKUP(F61,'Tablica rezultata'!D:K,8,FALSE)</f>
        <v>https://vimeo.com/190275084</v>
      </c>
      <c r="E61" s="16" t="str">
        <f>VLOOKUP(F61,'Tablica rezultata'!D:L,9,0)</f>
        <v>Božica Ruk</v>
      </c>
      <c r="F61" s="44" t="s">
        <v>641</v>
      </c>
      <c r="G61" s="15">
        <f>VLOOKUP(F61,'Tablica rezultata'!D:I,6,0)</f>
        <v>170</v>
      </c>
      <c r="H61" s="31">
        <f>VLOOKUP(F61,'Tablica rezultata'!D:J,7,0)</f>
        <v>3.2</v>
      </c>
    </row>
    <row r="62" spans="1:8" ht="15.75">
      <c r="A62" s="23">
        <f>IF((AND(H62=H61,G62=G61)),A61,COUNT($G$25:G62))</f>
        <v>38</v>
      </c>
      <c r="B62" s="16" t="str">
        <f>VLOOKUP(F62,'Tablica rezultata'!D:E,2,FALSE)</f>
        <v>OŠ Vladimir Nazor Virovitica</v>
      </c>
      <c r="C62" s="16" t="str">
        <f>VLOOKUP(F62,'Tablica rezultata'!D:F,3,0)</f>
        <v>Virovitica</v>
      </c>
      <c r="D62" s="16" t="str">
        <f>VLOOKUP(F62,'Tablica rezultata'!D:K,8,FALSE)</f>
        <v>https://vimeo.com/190437151</v>
      </c>
      <c r="E62" s="16" t="str">
        <f>VLOOKUP(F62,'Tablica rezultata'!D:L,9,0)</f>
        <v>Ivan Fadljević</v>
      </c>
      <c r="F62" s="44" t="s">
        <v>2314</v>
      </c>
      <c r="G62" s="15">
        <f>VLOOKUP(F62,'Tablica rezultata'!D:I,6,0)</f>
        <v>170</v>
      </c>
      <c r="H62" s="31">
        <f>VLOOKUP(F62,'Tablica rezultata'!D:J,7,0)</f>
        <v>15</v>
      </c>
    </row>
    <row r="63" spans="1:8" ht="15.75">
      <c r="A63" s="23">
        <f>IF((AND(H63=H62,G63=G62)),A62,COUNT($G$25:G63))</f>
        <v>39</v>
      </c>
      <c r="B63" s="16" t="str">
        <f>VLOOKUP(F63,'Tablica rezultata'!D:E,2,FALSE)</f>
        <v>OŠ "Prof. Blaž Mađer" Novigrad Podravski</v>
      </c>
      <c r="C63" s="16" t="str">
        <f>VLOOKUP(F63,'Tablica rezultata'!D:F,3,0)</f>
        <v>Novigrad Podravski</v>
      </c>
      <c r="D63" s="16" t="str">
        <f>VLOOKUP(F63,'Tablica rezultata'!D:K,8,FALSE)</f>
        <v>https://vimeo.com/190275041</v>
      </c>
      <c r="E63" s="16" t="str">
        <f>VLOOKUP(F63,'Tablica rezultata'!D:L,9,0)</f>
        <v>Božica Ruk</v>
      </c>
      <c r="F63" s="44" t="s">
        <v>639</v>
      </c>
      <c r="G63" s="15">
        <f>VLOOKUP(F63,'Tablica rezultata'!D:I,6,0)</f>
        <v>160</v>
      </c>
      <c r="H63" s="31">
        <f>VLOOKUP(F63,'Tablica rezultata'!D:J,7,0)</f>
        <v>2.5</v>
      </c>
    </row>
    <row r="64" spans="1:8" ht="15.75">
      <c r="A64" s="23">
        <f>IF((AND(H64=H63,G64=G63)),A63,COUNT($G$25:G64))</f>
        <v>40</v>
      </c>
      <c r="B64" s="16" t="str">
        <f>VLOOKUP(F64,'Tablica rezultata'!D:E,2,FALSE)</f>
        <v>OŠ "Prof. Blaž Mađer" Novigrad Podravski</v>
      </c>
      <c r="C64" s="16" t="str">
        <f>VLOOKUP(F64,'Tablica rezultata'!D:F,3,0)</f>
        <v>Novigrad Podravski</v>
      </c>
      <c r="D64" s="16" t="str">
        <f>VLOOKUP(F64,'Tablica rezultata'!D:K,8,FALSE)</f>
        <v>https://vimeo.com/190274724</v>
      </c>
      <c r="E64" s="16" t="str">
        <f>VLOOKUP(F64,'Tablica rezultata'!D:L,9,0)</f>
        <v>Božica Ruk</v>
      </c>
      <c r="F64" s="44" t="s">
        <v>643</v>
      </c>
      <c r="G64" s="15">
        <f>VLOOKUP(F64,'Tablica rezultata'!D:I,6,0)</f>
        <v>160</v>
      </c>
      <c r="H64" s="31">
        <f>VLOOKUP(F64,'Tablica rezultata'!D:J,7,0)</f>
        <v>3.4</v>
      </c>
    </row>
    <row r="65" spans="1:8" ht="15.75">
      <c r="A65" s="23">
        <f>IF((AND(H65=H64,G65=G64)),A64,COUNT($G$25:G65))</f>
        <v>41</v>
      </c>
      <c r="B65" s="16" t="str">
        <f>VLOOKUP(F65,'Tablica rezultata'!D:E,2,FALSE)</f>
        <v>II. osnovna škola Bjelovar</v>
      </c>
      <c r="C65" s="16" t="str">
        <f>VLOOKUP(F65,'Tablica rezultata'!D:F,3,0)</f>
        <v>Bjelovar</v>
      </c>
      <c r="D65" s="16" t="str">
        <f>VLOOKUP(F65,'Tablica rezultata'!D:K,8,FALSE)</f>
        <v>https://vimeo.com/190145400</v>
      </c>
      <c r="E65" s="16" t="str">
        <f>VLOOKUP(F65,'Tablica rezultata'!D:L,9,0)</f>
        <v>Goran Kruno Kukolj</v>
      </c>
      <c r="F65" s="44" t="s">
        <v>2669</v>
      </c>
      <c r="G65" s="15">
        <f>VLOOKUP(F65,'Tablica rezultata'!D:I,6,0)</f>
        <v>150</v>
      </c>
      <c r="H65" s="31">
        <f>VLOOKUP(F65,'Tablica rezultata'!D:J,7,0)</f>
        <v>8</v>
      </c>
    </row>
    <row r="66" spans="1:8" ht="15.75">
      <c r="A66" s="23">
        <f>IF((AND(H66=H65,G66=G65)),A65,COUNT($G$25:G66))</f>
        <v>42</v>
      </c>
      <c r="B66" s="16" t="str">
        <f>VLOOKUP(F66,'Tablica rezultata'!D:E,2,FALSE)</f>
        <v>OŠ "Prof. Blaž Mađer" Novigrad Podravski</v>
      </c>
      <c r="C66" s="16" t="str">
        <f>VLOOKUP(F66,'Tablica rezultata'!D:F,3,0)</f>
        <v>Novigrad Podravski</v>
      </c>
      <c r="D66" s="16" t="str">
        <f>VLOOKUP(F66,'Tablica rezultata'!D:K,8,FALSE)</f>
        <v>https://vimeo.com/190275049</v>
      </c>
      <c r="E66" s="16" t="str">
        <f>VLOOKUP(F66,'Tablica rezultata'!D:L,9,0)</f>
        <v>Božica Ruk</v>
      </c>
      <c r="F66" s="44" t="s">
        <v>634</v>
      </c>
      <c r="G66" s="15">
        <f>VLOOKUP(F66,'Tablica rezultata'!D:I,6,0)</f>
        <v>140</v>
      </c>
      <c r="H66" s="31">
        <f>VLOOKUP(F66,'Tablica rezultata'!D:J,7,0)</f>
        <v>2.1</v>
      </c>
    </row>
    <row r="67" spans="1:8" ht="15.75">
      <c r="A67" s="23">
        <f>IF((AND(H67=H66,G67=G66)),A66,COUNT($G$25:G67))</f>
        <v>43</v>
      </c>
      <c r="B67" s="16" t="str">
        <f>VLOOKUP(F67,'Tablica rezultata'!D:E,2,FALSE)</f>
        <v>OŠ Vladimir Nazor Virovitica</v>
      </c>
      <c r="C67" s="16" t="str">
        <f>VLOOKUP(F67,'Tablica rezultata'!D:F,3,0)</f>
        <v>Virovitica</v>
      </c>
      <c r="D67" s="16" t="str">
        <f>VLOOKUP(F67,'Tablica rezultata'!D:K,8,FALSE)</f>
        <v>https://vimeo.com/190438189</v>
      </c>
      <c r="E67" s="16" t="str">
        <f>VLOOKUP(F67,'Tablica rezultata'!D:L,9,0)</f>
        <v>Ivan Fadljević</v>
      </c>
      <c r="F67" s="44" t="s">
        <v>2316</v>
      </c>
      <c r="G67" s="15">
        <f>VLOOKUP(F67,'Tablica rezultata'!D:I,6,0)</f>
        <v>130</v>
      </c>
      <c r="H67" s="31">
        <f>VLOOKUP(F67,'Tablica rezultata'!D:J,7,0)</f>
        <v>15</v>
      </c>
    </row>
    <row r="68" spans="1:8" ht="15.75">
      <c r="A68" s="23">
        <f>IF((AND(H68=H67,G68=G67)),A67,COUNT($G$25:G68))</f>
        <v>44</v>
      </c>
      <c r="B68" s="16" t="str">
        <f>VLOOKUP(F68,'Tablica rezultata'!D:E,2,FALSE)</f>
        <v>OŠ Grgura Karlovčana</v>
      </c>
      <c r="C68" s="16" t="str">
        <f>VLOOKUP(F68,'Tablica rezultata'!D:F,3,0)</f>
        <v>Đurđevac</v>
      </c>
      <c r="D68" s="16">
        <f>VLOOKUP(F68,'Tablica rezultata'!D:K,8,FALSE)</f>
        <v>0</v>
      </c>
      <c r="E68" s="16" t="str">
        <f>VLOOKUP(F68,'Tablica rezultata'!D:L,9,0)</f>
        <v>Milan Kos</v>
      </c>
      <c r="F68" s="44" t="s">
        <v>502</v>
      </c>
      <c r="G68" s="15">
        <f>VLOOKUP(F68,'Tablica rezultata'!D:I,6,0)</f>
        <v>0</v>
      </c>
      <c r="H68" s="31">
        <f>VLOOKUP(F68,'Tablica rezultata'!D:J,7,0)</f>
        <v>100</v>
      </c>
    </row>
    <row r="69" spans="1:8" ht="15.75">
      <c r="A69" s="23">
        <f>IF((AND(H69=H68,G69=G68)),A68,COUNT($G$25:G69))</f>
        <v>44</v>
      </c>
      <c r="B69" s="16" t="str">
        <f>VLOOKUP(F69,'Tablica rezultata'!D:E,2,FALSE)</f>
        <v>OŠ Grgura Karlovčana</v>
      </c>
      <c r="C69" s="16" t="str">
        <f>VLOOKUP(F69,'Tablica rezultata'!D:F,3,0)</f>
        <v>Đurđevac</v>
      </c>
      <c r="D69" s="16">
        <f>VLOOKUP(F69,'Tablica rezultata'!D:K,8,FALSE)</f>
        <v>0</v>
      </c>
      <c r="E69" s="16" t="str">
        <f>VLOOKUP(F69,'Tablica rezultata'!D:L,9,0)</f>
        <v>Milan Kos</v>
      </c>
      <c r="F69" s="44" t="s">
        <v>503</v>
      </c>
      <c r="G69" s="15">
        <f>VLOOKUP(F69,'Tablica rezultata'!D:I,6,0)</f>
        <v>0</v>
      </c>
      <c r="H69" s="31">
        <f>VLOOKUP(F69,'Tablica rezultata'!D:J,7,0)</f>
        <v>100</v>
      </c>
    </row>
    <row r="70" spans="1:8" ht="15.75">
      <c r="A70" s="23">
        <f>IF((AND(H70=H69,G70=G69)),A69,COUNT($G$25:G70))</f>
        <v>44</v>
      </c>
      <c r="B70" s="16" t="str">
        <f>VLOOKUP(F70,'Tablica rezultata'!D:E,2,FALSE)</f>
        <v>OŠ Grgura Karlovčana</v>
      </c>
      <c r="C70" s="16" t="str">
        <f>VLOOKUP(F70,'Tablica rezultata'!D:F,3,0)</f>
        <v>Đurđevac</v>
      </c>
      <c r="D70" s="16">
        <f>VLOOKUP(F70,'Tablica rezultata'!D:K,8,FALSE)</f>
        <v>0</v>
      </c>
      <c r="E70" s="16" t="str">
        <f>VLOOKUP(F70,'Tablica rezultata'!D:L,9,0)</f>
        <v>Milan Kos</v>
      </c>
      <c r="F70" s="44" t="s">
        <v>504</v>
      </c>
      <c r="G70" s="15">
        <f>VLOOKUP(F70,'Tablica rezultata'!D:I,6,0)</f>
        <v>0</v>
      </c>
      <c r="H70" s="31">
        <f>VLOOKUP(F70,'Tablica rezultata'!D:J,7,0)</f>
        <v>100</v>
      </c>
    </row>
    <row r="71" spans="1:8" ht="15.75">
      <c r="A71" s="23">
        <f>IF((AND(H71=H70,G71=G70)),A70,COUNT($G$25:G71))</f>
        <v>44</v>
      </c>
      <c r="B71" s="16" t="str">
        <f>VLOOKUP(F71,'Tablica rezultata'!D:E,2,FALSE)</f>
        <v>OŠ Grgura Karlovčana</v>
      </c>
      <c r="C71" s="16" t="str">
        <f>VLOOKUP(F71,'Tablica rezultata'!D:F,3,0)</f>
        <v>Đurđevac</v>
      </c>
      <c r="D71" s="16">
        <f>VLOOKUP(F71,'Tablica rezultata'!D:K,8,FALSE)</f>
        <v>0</v>
      </c>
      <c r="E71" s="16" t="str">
        <f>VLOOKUP(F71,'Tablica rezultata'!D:L,9,0)</f>
        <v>Milan Kos</v>
      </c>
      <c r="F71" s="44" t="s">
        <v>505</v>
      </c>
      <c r="G71" s="15">
        <f>VLOOKUP(F71,'Tablica rezultata'!D:I,6,0)</f>
        <v>0</v>
      </c>
      <c r="H71" s="31">
        <f>VLOOKUP(F71,'Tablica rezultata'!D:J,7,0)</f>
        <v>100</v>
      </c>
    </row>
    <row r="72" spans="1:8" ht="15.75">
      <c r="A72" s="23">
        <f>IF((AND(H72=H71,G72=G71)),A71,COUNT($G$25:G72))</f>
        <v>44</v>
      </c>
      <c r="B72" s="16" t="str">
        <f>VLOOKUP(F72,'Tablica rezultata'!D:E,2,FALSE)</f>
        <v>OŠ Grgura Karlovčana</v>
      </c>
      <c r="C72" s="16" t="str">
        <f>VLOOKUP(F72,'Tablica rezultata'!D:F,3,0)</f>
        <v>Đurđevac</v>
      </c>
      <c r="D72" s="16">
        <f>VLOOKUP(F72,'Tablica rezultata'!D:K,8,FALSE)</f>
        <v>0</v>
      </c>
      <c r="E72" s="16" t="str">
        <f>VLOOKUP(F72,'Tablica rezultata'!D:L,9,0)</f>
        <v>Milan Kos</v>
      </c>
      <c r="F72" s="44" t="s">
        <v>506</v>
      </c>
      <c r="G72" s="15">
        <f>VLOOKUP(F72,'Tablica rezultata'!D:I,6,0)</f>
        <v>0</v>
      </c>
      <c r="H72" s="31">
        <f>VLOOKUP(F72,'Tablica rezultata'!D:J,7,0)</f>
        <v>100</v>
      </c>
    </row>
  </sheetData>
  <sortState ref="A5:H19">
    <sortCondition descending="1" ref="G5:G19"/>
    <sortCondition ref="H5:H19"/>
  </sortState>
  <mergeCells count="1">
    <mergeCell ref="B1:F1"/>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66"/>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19.140625" style="10" bestFit="1" customWidth="1"/>
    <col min="7" max="7" width="9.7109375" style="10" bestFit="1" customWidth="1"/>
    <col min="8" max="8" width="31" style="10" bestFit="1" customWidth="1"/>
  </cols>
  <sheetData>
    <row r="1" spans="1:16" ht="23.25">
      <c r="B1" s="54" t="s">
        <v>2890</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Udruga za tehničku kulturu "Inovatic"</v>
      </c>
      <c r="C5" s="47" t="str">
        <f>VLOOKUP(F5,'Tablica rezultata'!D:F,3,0)</f>
        <v>Žrnovnica</v>
      </c>
      <c r="D5" s="47" t="str">
        <f>VLOOKUP(F5,'Tablica rezultata'!D:K,8,FALSE)</f>
        <v>https://vimeo.com/190403600</v>
      </c>
      <c r="E5" s="47" t="str">
        <f>VLOOKUP(F5,'Tablica rezultata'!D:L,9,0)</f>
        <v>Jelena Nakić</v>
      </c>
      <c r="F5" s="44" t="s">
        <v>2440</v>
      </c>
      <c r="G5" s="47">
        <f>VLOOKUP(F5,'Tablica rezultata'!D:I,6,0)</f>
        <v>190</v>
      </c>
      <c r="H5" s="49">
        <f>VLOOKUP(F5,'Tablica rezultata'!D:J,7,0)</f>
        <v>3.3</v>
      </c>
      <c r="I5" s="11"/>
      <c r="J5" s="11"/>
      <c r="K5" s="12"/>
      <c r="L5" s="11"/>
      <c r="M5" s="12"/>
      <c r="N5" s="12"/>
      <c r="O5" s="14"/>
      <c r="P5" s="14"/>
    </row>
    <row r="6" spans="1:16" ht="15.75">
      <c r="A6" s="46">
        <f>IF((AND(H6=H5,G6=G5)),A5,COUNT($G$5:G6))</f>
        <v>2</v>
      </c>
      <c r="B6" s="47" t="str">
        <f>VLOOKUP(F6,'Tablica rezultata'!D:E,2,FALSE)</f>
        <v>Udruga za tehničku kulturu "Inovatic"</v>
      </c>
      <c r="C6" s="47" t="str">
        <f>VLOOKUP(F6,'Tablica rezultata'!D:F,3,0)</f>
        <v>Žrnovnica</v>
      </c>
      <c r="D6" s="47" t="str">
        <f>VLOOKUP(F6,'Tablica rezultata'!D:K,8,FALSE)</f>
        <v>https://vimeo.com/190403323</v>
      </c>
      <c r="E6" s="47" t="str">
        <f>VLOOKUP(F6,'Tablica rezultata'!D:L,9,0)</f>
        <v>Jelena Nakić</v>
      </c>
      <c r="F6" s="44" t="s">
        <v>2436</v>
      </c>
      <c r="G6" s="47">
        <f>VLOOKUP(F6,'Tablica rezultata'!D:I,6,0)</f>
        <v>190</v>
      </c>
      <c r="H6" s="49">
        <f>VLOOKUP(F6,'Tablica rezultata'!D:J,7,0)</f>
        <v>3.7</v>
      </c>
      <c r="I6" s="11"/>
      <c r="J6" s="11"/>
      <c r="K6" s="12"/>
      <c r="L6" s="11"/>
      <c r="M6" s="12"/>
      <c r="N6" s="12"/>
      <c r="O6" s="14"/>
      <c r="P6" s="14"/>
    </row>
    <row r="7" spans="1:16" ht="15.75">
      <c r="A7" s="46">
        <f>IF((AND(H7=H6,G7=G6)),A6,COUNT($G$5:G7))</f>
        <v>3</v>
      </c>
      <c r="B7" s="47" t="str">
        <f>VLOOKUP(F7,'Tablica rezultata'!D:E,2,FALSE)</f>
        <v>Udruga za tehničku kulturu "Inovatic"</v>
      </c>
      <c r="C7" s="47" t="str">
        <f>VLOOKUP(F7,'Tablica rezultata'!D:F,3,0)</f>
        <v>Žrnovnica</v>
      </c>
      <c r="D7" s="47" t="str">
        <f>VLOOKUP(F7,'Tablica rezultata'!D:K,8,FALSE)</f>
        <v>https://vimeo.com/190404293</v>
      </c>
      <c r="E7" s="47" t="str">
        <f>VLOOKUP(F7,'Tablica rezultata'!D:L,9,0)</f>
        <v>Jelena Nakić</v>
      </c>
      <c r="F7" s="44" t="s">
        <v>2449</v>
      </c>
      <c r="G7" s="47">
        <f>VLOOKUP(F7,'Tablica rezultata'!D:I,6,0)</f>
        <v>190</v>
      </c>
      <c r="H7" s="49">
        <f>VLOOKUP(F7,'Tablica rezultata'!D:J,7,0)</f>
        <v>4.0999999999999996</v>
      </c>
      <c r="I7" s="11"/>
      <c r="J7" s="11"/>
      <c r="K7" s="12"/>
      <c r="L7" s="11"/>
      <c r="M7" s="12"/>
      <c r="N7" s="12"/>
      <c r="O7" s="14"/>
      <c r="P7" s="14"/>
    </row>
    <row r="8" spans="1:16" ht="15.75">
      <c r="A8" s="46">
        <f>IF((AND(H8=H7,G8=G7)),A7,COUNT($G$5:G8))</f>
        <v>4</v>
      </c>
      <c r="B8" s="47" t="str">
        <f>VLOOKUP(F8,'Tablica rezultata'!D:E,2,FALSE)</f>
        <v>OŠ "Gripe"</v>
      </c>
      <c r="C8" s="47" t="str">
        <f>VLOOKUP(F8,'Tablica rezultata'!D:F,3,0)</f>
        <v>Split</v>
      </c>
      <c r="D8" s="47" t="str">
        <f>VLOOKUP(F8,'Tablica rezultata'!D:K,8,FALSE)</f>
        <v>https://vimeo.com/190354376</v>
      </c>
      <c r="E8" s="47" t="str">
        <f>VLOOKUP(F8,'Tablica rezultata'!D:L,9,0)</f>
        <v>Anita Prlić</v>
      </c>
      <c r="F8" s="44" t="s">
        <v>1886</v>
      </c>
      <c r="G8" s="47">
        <f>VLOOKUP(F8,'Tablica rezultata'!D:I,6,0)</f>
        <v>190</v>
      </c>
      <c r="H8" s="49">
        <f>VLOOKUP(F8,'Tablica rezultata'!D:J,7,0)</f>
        <v>4.32</v>
      </c>
      <c r="I8" s="11"/>
      <c r="J8" s="11"/>
      <c r="K8" s="12"/>
      <c r="L8" s="11"/>
      <c r="M8" s="12"/>
      <c r="N8" s="12"/>
      <c r="O8" s="14"/>
      <c r="P8" s="14"/>
    </row>
    <row r="9" spans="1:16" ht="15.75">
      <c r="A9" s="46">
        <f>IF((AND(H9=H8,G9=G8)),A8,COUNT($G$5:G9))</f>
        <v>5</v>
      </c>
      <c r="B9" s="47" t="str">
        <f>VLOOKUP(F9,'Tablica rezultata'!D:E,2,FALSE)</f>
        <v>OŠ "Gripe"</v>
      </c>
      <c r="C9" s="47" t="str">
        <f>VLOOKUP(F9,'Tablica rezultata'!D:F,3,0)</f>
        <v>Split</v>
      </c>
      <c r="D9" s="47" t="str">
        <f>VLOOKUP(F9,'Tablica rezultata'!D:K,8,FALSE)</f>
        <v>https://vimeo.com/190354177</v>
      </c>
      <c r="E9" s="47" t="str">
        <f>VLOOKUP(F9,'Tablica rezultata'!D:L,9,0)</f>
        <v>Anita Prlić</v>
      </c>
      <c r="F9" s="44" t="s">
        <v>1883</v>
      </c>
      <c r="G9" s="47">
        <f>VLOOKUP(F9,'Tablica rezultata'!D:I,6,0)</f>
        <v>190</v>
      </c>
      <c r="H9" s="49">
        <f>VLOOKUP(F9,'Tablica rezultata'!D:J,7,0)</f>
        <v>4.4800000000000004</v>
      </c>
      <c r="I9" s="11"/>
      <c r="J9" s="11"/>
      <c r="K9" s="12"/>
      <c r="L9" s="11"/>
      <c r="M9" s="12"/>
      <c r="N9" s="12"/>
      <c r="O9" s="14"/>
      <c r="P9" s="14"/>
    </row>
    <row r="10" spans="1:16" ht="15.75">
      <c r="A10" s="46">
        <f>IF((AND(H10=H9,G10=G9)),A9,COUNT($G$5:G10))</f>
        <v>6</v>
      </c>
      <c r="B10" s="47" t="str">
        <f>VLOOKUP(F10,'Tablica rezultata'!D:E,2,FALSE)</f>
        <v>Udruga za tehničku kulturu "Inovatic"</v>
      </c>
      <c r="C10" s="47" t="str">
        <f>VLOOKUP(F10,'Tablica rezultata'!D:F,3,0)</f>
        <v>Žrnovnica</v>
      </c>
      <c r="D10" s="47" t="str">
        <f>VLOOKUP(F10,'Tablica rezultata'!D:K,8,FALSE)</f>
        <v>https://vimeo.com/190403854</v>
      </c>
      <c r="E10" s="47" t="str">
        <f>VLOOKUP(F10,'Tablica rezultata'!D:L,9,0)</f>
        <v>Jelena Nakić</v>
      </c>
      <c r="F10" s="44" t="s">
        <v>2442</v>
      </c>
      <c r="G10" s="47">
        <f>VLOOKUP(F10,'Tablica rezultata'!D:I,6,0)</f>
        <v>190</v>
      </c>
      <c r="H10" s="49">
        <f>VLOOKUP(F10,'Tablica rezultata'!D:J,7,0)</f>
        <v>4.5999999999999996</v>
      </c>
      <c r="I10" s="11"/>
      <c r="J10" s="11"/>
      <c r="K10" s="12"/>
      <c r="L10" s="11"/>
      <c r="M10" s="12"/>
      <c r="N10" s="12"/>
      <c r="O10" s="14"/>
      <c r="P10" s="14"/>
    </row>
    <row r="11" spans="1:16" ht="15.75">
      <c r="A11" s="46">
        <f>IF((AND(H11=H10,G11=G10)),A10,COUNT($G$5:G11))</f>
        <v>7</v>
      </c>
      <c r="B11" s="47" t="str">
        <f>VLOOKUP(F11,'Tablica rezultata'!D:E,2,FALSE)</f>
        <v>Udruga za tehničku kulturu "Inovatic"</v>
      </c>
      <c r="C11" s="47" t="str">
        <f>VLOOKUP(F11,'Tablica rezultata'!D:F,3,0)</f>
        <v>Žrnovnica</v>
      </c>
      <c r="D11" s="47" t="str">
        <f>VLOOKUP(F11,'Tablica rezultata'!D:K,8,FALSE)</f>
        <v>https://vimeo.com/190404155</v>
      </c>
      <c r="E11" s="47" t="str">
        <f>VLOOKUP(F11,'Tablica rezultata'!D:L,9,0)</f>
        <v>Jelena Nakić</v>
      </c>
      <c r="F11" s="44" t="s">
        <v>2446</v>
      </c>
      <c r="G11" s="47">
        <f>VLOOKUP(F11,'Tablica rezultata'!D:I,6,0)</f>
        <v>190</v>
      </c>
      <c r="H11" s="49">
        <f>VLOOKUP(F11,'Tablica rezultata'!D:J,7,0)</f>
        <v>4.7</v>
      </c>
      <c r="I11" s="11"/>
      <c r="J11" s="11"/>
      <c r="K11" s="12"/>
      <c r="L11" s="11"/>
      <c r="M11" s="12"/>
      <c r="N11" s="12"/>
      <c r="O11" s="14"/>
      <c r="P11" s="14"/>
    </row>
    <row r="12" spans="1:16" ht="15.75">
      <c r="A12" s="46">
        <f>IF((AND(H12=H11,G12=G11)),A11,COUNT($G$5:G12))</f>
        <v>8</v>
      </c>
      <c r="B12" s="47" t="str">
        <f>VLOOKUP(F12,'Tablica rezultata'!D:E,2,FALSE)</f>
        <v>Udruga za tehničku kulturu "Inovatic"</v>
      </c>
      <c r="C12" s="47" t="str">
        <f>VLOOKUP(F12,'Tablica rezultata'!D:F,3,0)</f>
        <v>Žrnovnica</v>
      </c>
      <c r="D12" s="47" t="str">
        <f>VLOOKUP(F12,'Tablica rezultata'!D:K,8,FALSE)</f>
        <v>https://vimeo.com/190403472</v>
      </c>
      <c r="E12" s="47" t="str">
        <f>VLOOKUP(F12,'Tablica rezultata'!D:L,9,0)</f>
        <v>Jelena Nakić</v>
      </c>
      <c r="F12" s="44" t="s">
        <v>2438</v>
      </c>
      <c r="G12" s="47">
        <f>VLOOKUP(F12,'Tablica rezultata'!D:I,6,0)</f>
        <v>190</v>
      </c>
      <c r="H12" s="49">
        <f>VLOOKUP(F12,'Tablica rezultata'!D:J,7,0)</f>
        <v>5.2</v>
      </c>
      <c r="I12" s="11"/>
      <c r="J12" s="11"/>
      <c r="K12" s="12"/>
      <c r="L12" s="11"/>
      <c r="M12" s="12"/>
      <c r="N12" s="12"/>
      <c r="O12" s="14"/>
      <c r="P12" s="14"/>
    </row>
    <row r="13" spans="1:16" ht="15.75">
      <c r="A13" s="46">
        <f>IF((AND(H13=H12,G13=G12)),A12,COUNT($G$5:G13))</f>
        <v>9</v>
      </c>
      <c r="B13" s="47" t="str">
        <f>VLOOKUP(F13,'Tablica rezultata'!D:E,2,FALSE)</f>
        <v>Udruga za tehničku kulturu "Inovatic"</v>
      </c>
      <c r="C13" s="47" t="str">
        <f>VLOOKUP(F13,'Tablica rezultata'!D:F,3,0)</f>
        <v>Žrnovnica</v>
      </c>
      <c r="D13" s="47" t="str">
        <f>VLOOKUP(F13,'Tablica rezultata'!D:K,8,FALSE)</f>
        <v>https://vimeo.com/190403720</v>
      </c>
      <c r="E13" s="47" t="str">
        <f>VLOOKUP(F13,'Tablica rezultata'!D:L,9,0)</f>
        <v>Jelena Nakić</v>
      </c>
      <c r="F13" s="44" t="s">
        <v>2444</v>
      </c>
      <c r="G13" s="47">
        <f>VLOOKUP(F13,'Tablica rezultata'!D:I,6,0)</f>
        <v>190</v>
      </c>
      <c r="H13" s="49">
        <f>VLOOKUP(F13,'Tablica rezultata'!D:J,7,0)</f>
        <v>5.4</v>
      </c>
      <c r="I13" s="11"/>
      <c r="J13" s="11"/>
      <c r="K13" s="12"/>
      <c r="L13" s="11"/>
      <c r="M13" s="12"/>
      <c r="N13" s="12"/>
      <c r="O13" s="14"/>
      <c r="P13" s="14"/>
    </row>
    <row r="14" spans="1:16" ht="15.75">
      <c r="A14" s="46">
        <f>IF((AND(H14=H13,G14=G13)),A13,COUNT($G$5:G14))</f>
        <v>10</v>
      </c>
      <c r="B14" s="47" t="str">
        <f>VLOOKUP(F14,'Tablica rezultata'!D:E,2,FALSE)</f>
        <v>Udruga za tehničku kulturu "Inovatic"</v>
      </c>
      <c r="C14" s="47" t="str">
        <f>VLOOKUP(F14,'Tablica rezultata'!D:F,3,0)</f>
        <v>Žrnovnica</v>
      </c>
      <c r="D14" s="47" t="str">
        <f>VLOOKUP(F14,'Tablica rezultata'!D:K,8,FALSE)</f>
        <v>https://vimeo.com/190403147</v>
      </c>
      <c r="E14" s="47" t="str">
        <f>VLOOKUP(F14,'Tablica rezultata'!D:L,9,0)</f>
        <v>Jelena Nakić</v>
      </c>
      <c r="F14" s="44" t="s">
        <v>2433</v>
      </c>
      <c r="G14" s="47">
        <f>VLOOKUP(F14,'Tablica rezultata'!D:I,6,0)</f>
        <v>190</v>
      </c>
      <c r="H14" s="49">
        <f>VLOOKUP(F14,'Tablica rezultata'!D:J,7,0)</f>
        <v>5.5</v>
      </c>
      <c r="I14" s="11"/>
      <c r="J14" s="11"/>
      <c r="K14" s="12"/>
      <c r="L14" s="11"/>
      <c r="M14" s="12"/>
      <c r="N14" s="12"/>
      <c r="O14" s="14"/>
      <c r="P14" s="14"/>
    </row>
    <row r="15" spans="1:16" ht="15.75">
      <c r="A15" s="46">
        <f>IF((AND(H15=H14,G15=G14)),A14,COUNT($G$5:G15))</f>
        <v>11</v>
      </c>
      <c r="B15" s="47" t="str">
        <f>VLOOKUP(F15,'Tablica rezultata'!D:E,2,FALSE)</f>
        <v>OŠ Kman-Kocunar</v>
      </c>
      <c r="C15" s="47" t="str">
        <f>VLOOKUP(F15,'Tablica rezultata'!D:F,3,0)</f>
        <v>Split</v>
      </c>
      <c r="D15" s="47" t="str">
        <f>VLOOKUP(F15,'Tablica rezultata'!D:K,8,FALSE)</f>
        <v>https://vimeo.com/groups/414712/videos/190091167</v>
      </c>
      <c r="E15" s="47" t="str">
        <f>VLOOKUP(F15,'Tablica rezultata'!D:L,9,0)</f>
        <v>Iva Petričević</v>
      </c>
      <c r="F15" s="44" t="s">
        <v>559</v>
      </c>
      <c r="G15" s="48">
        <f>VLOOKUP(F15,'Tablica rezultata'!D:I,6,0)</f>
        <v>180</v>
      </c>
      <c r="H15" s="49">
        <f>VLOOKUP(F15,'Tablica rezultata'!D:J,7,0)</f>
        <v>8</v>
      </c>
      <c r="I15" s="11"/>
      <c r="J15" s="11"/>
      <c r="K15" s="12"/>
      <c r="L15" s="11"/>
      <c r="M15" s="12"/>
      <c r="N15" s="12"/>
      <c r="O15" s="14"/>
      <c r="P15" s="14"/>
    </row>
    <row r="16" spans="1:16" ht="15.75">
      <c r="A16" s="46">
        <f>IF((AND(H16=H15,G16=G15)),A15,COUNT($G$5:G16))</f>
        <v>12</v>
      </c>
      <c r="B16" s="47" t="str">
        <f>VLOOKUP(F16,'Tablica rezultata'!D:E,2,FALSE)</f>
        <v>Udruga za pomoć žrtvama nasilja Bijeli krug Hrvatske</v>
      </c>
      <c r="C16" s="47" t="str">
        <f>VLOOKUP(F16,'Tablica rezultata'!D:F,3,0)</f>
        <v>Split</v>
      </c>
      <c r="D16" s="47" t="str">
        <f>VLOOKUP(F16,'Tablica rezultata'!D:K,8,FALSE)</f>
        <v>https://vimeo.com/190432276</v>
      </c>
      <c r="E16" s="47" t="str">
        <f>VLOOKUP(F16,'Tablica rezultata'!D:L,9,0)</f>
        <v>Zvonimir Šiljić</v>
      </c>
      <c r="F16" s="44" t="s">
        <v>2400</v>
      </c>
      <c r="G16" s="47">
        <f>VLOOKUP(F16,'Tablica rezultata'!D:I,6,0)</f>
        <v>170</v>
      </c>
      <c r="H16" s="49">
        <f>VLOOKUP(F16,'Tablica rezultata'!D:J,7,0)</f>
        <v>9.57</v>
      </c>
      <c r="I16" s="11"/>
      <c r="J16" s="11"/>
      <c r="K16" s="12"/>
      <c r="L16" s="11"/>
      <c r="M16" s="12"/>
      <c r="N16" s="12"/>
      <c r="O16" s="14"/>
      <c r="P16" s="14"/>
    </row>
    <row r="17" spans="1:16" ht="15.75">
      <c r="A17" s="46">
        <f>IF((AND(H17=H16,G17=G16)),A16,COUNT($G$5:G17))</f>
        <v>13</v>
      </c>
      <c r="B17" s="47" t="str">
        <f>VLOOKUP(F17,'Tablica rezultata'!D:E,2,FALSE)</f>
        <v>Udruga za tehničku kulturu "Inovatic"</v>
      </c>
      <c r="C17" s="47" t="str">
        <f>VLOOKUP(F17,'Tablica rezultata'!D:F,3,0)</f>
        <v>Žrnovnica</v>
      </c>
      <c r="D17" s="47" t="str">
        <f>VLOOKUP(F17,'Tablica rezultata'!D:K,8,FALSE)</f>
        <v>https://vimeo.com/190404461</v>
      </c>
      <c r="E17" s="47" t="str">
        <f>VLOOKUP(F17,'Tablica rezultata'!D:L,9,0)</f>
        <v>Jelena Nakić</v>
      </c>
      <c r="F17" s="44" t="s">
        <v>2452</v>
      </c>
      <c r="G17" s="47">
        <f>VLOOKUP(F17,'Tablica rezultata'!D:I,6,0)</f>
        <v>110</v>
      </c>
      <c r="H17" s="49">
        <v>0</v>
      </c>
      <c r="I17" s="11"/>
      <c r="J17" s="11"/>
      <c r="K17" s="12"/>
      <c r="L17" s="11"/>
      <c r="M17" s="12"/>
      <c r="N17" s="12"/>
      <c r="O17" s="14"/>
      <c r="P17" s="14"/>
    </row>
    <row r="18" spans="1:16" ht="15.75">
      <c r="A18" s="46">
        <f>IF((AND(H18=H17,G18=G17)),A17,COUNT($G$5:G18))</f>
        <v>14</v>
      </c>
      <c r="B18" s="47" t="str">
        <f>VLOOKUP(F18,'Tablica rezultata'!D:E,2,FALSE)</f>
        <v>OŠ Kman-Kocunar</v>
      </c>
      <c r="C18" s="47" t="str">
        <f>VLOOKUP(F18,'Tablica rezultata'!D:F,3,0)</f>
        <v>Split</v>
      </c>
      <c r="D18" s="47" t="str">
        <f>VLOOKUP(F18,'Tablica rezultata'!D:K,8,FALSE)</f>
        <v>https://vimeo.com/groups/414712/videos/190091847</v>
      </c>
      <c r="E18" s="47" t="str">
        <f>VLOOKUP(F18,'Tablica rezultata'!D:L,9,0)</f>
        <v>Iva Petričević</v>
      </c>
      <c r="F18" s="44" t="s">
        <v>557</v>
      </c>
      <c r="G18" s="48">
        <f>VLOOKUP(F18,'Tablica rezultata'!D:I,6,0)</f>
        <v>90</v>
      </c>
      <c r="H18" s="49">
        <f>VLOOKUP(F18,'Tablica rezultata'!D:J,7,0)</f>
        <v>100</v>
      </c>
      <c r="I18" s="11"/>
      <c r="J18" s="11"/>
      <c r="K18" s="12"/>
      <c r="L18" s="11"/>
      <c r="M18" s="12"/>
      <c r="N18" s="12"/>
      <c r="O18" s="14"/>
      <c r="P18" s="14"/>
    </row>
    <row r="19" spans="1:16" ht="15.75">
      <c r="A19" s="46">
        <f>IF((AND(H19=H18,G19=G18)),A18,COUNT($G$5:G19))</f>
        <v>15</v>
      </c>
      <c r="B19" s="47" t="str">
        <f>VLOOKUP(F19,'Tablica rezultata'!D:E,2,FALSE)</f>
        <v>Udruga za pomoć žrtvama nasilja Bijeli krug Hrvatske</v>
      </c>
      <c r="C19" s="47" t="str">
        <f>VLOOKUP(F19,'Tablica rezultata'!D:F,3,0)</f>
        <v>Split</v>
      </c>
      <c r="D19" s="47" t="str">
        <f>VLOOKUP(F19,'Tablica rezultata'!D:K,8,FALSE)</f>
        <v>https://vimeo.com/190432277</v>
      </c>
      <c r="E19" s="47" t="str">
        <f>VLOOKUP(F19,'Tablica rezultata'!D:L,9,0)</f>
        <v>Zvonimir Šiljić</v>
      </c>
      <c r="F19" s="44" t="s">
        <v>2406</v>
      </c>
      <c r="G19" s="47">
        <f>VLOOKUP(F19,'Tablica rezultata'!D:I,6,0)</f>
        <v>80</v>
      </c>
      <c r="H19" s="49">
        <f>VLOOKUP(F19,'Tablica rezultata'!D:J,7,0)</f>
        <v>4.92</v>
      </c>
      <c r="I19" s="11"/>
      <c r="J19" s="11"/>
      <c r="K19" s="12"/>
      <c r="L19" s="11"/>
      <c r="M19" s="12"/>
      <c r="N19" s="12"/>
      <c r="O19" s="14"/>
      <c r="P19" s="14"/>
    </row>
    <row r="20" spans="1:16" ht="15.75">
      <c r="A20" s="46">
        <f>IF((AND(H20=H19,G20=G19)),A19,COUNT($G$5:G20))</f>
        <v>16</v>
      </c>
      <c r="B20" s="47" t="str">
        <f>VLOOKUP(F20,'Tablica rezultata'!D:E,2,FALSE)</f>
        <v>Udruga za pomoć žrtvama nasilja Bijeli krug Hrvatske</v>
      </c>
      <c r="C20" s="47" t="str">
        <f>VLOOKUP(F20,'Tablica rezultata'!D:F,3,0)</f>
        <v>Split</v>
      </c>
      <c r="D20" s="47" t="str">
        <f>VLOOKUP(F20,'Tablica rezultata'!D:K,8,FALSE)</f>
        <v>https://vimeo.com/190433725</v>
      </c>
      <c r="E20" s="47" t="str">
        <f>VLOOKUP(F20,'Tablica rezultata'!D:L,9,0)</f>
        <v>Zvonimir Šiljić</v>
      </c>
      <c r="F20" s="44" t="s">
        <v>2402</v>
      </c>
      <c r="G20" s="47">
        <f>VLOOKUP(F20,'Tablica rezultata'!D:I,6,0)</f>
        <v>80</v>
      </c>
      <c r="H20" s="49">
        <f>VLOOKUP(F20,'Tablica rezultata'!D:J,7,0)</f>
        <v>5.24</v>
      </c>
      <c r="I20" s="11"/>
      <c r="J20" s="11"/>
      <c r="K20" s="12"/>
      <c r="L20" s="11"/>
      <c r="M20" s="12"/>
      <c r="N20" s="12"/>
      <c r="O20" s="14"/>
      <c r="P20" s="14"/>
    </row>
    <row r="21" spans="1:16" ht="15.75">
      <c r="A21" s="46">
        <f>IF((AND(H21=H20,G21=G20)),A20,COUNT($G$5:G21))</f>
        <v>17</v>
      </c>
      <c r="B21" s="47" t="str">
        <f>VLOOKUP(F21,'Tablica rezultata'!D:E,2,FALSE)</f>
        <v>Udruga za pomoć žrtvama nasilja Bijeli krug Hrvatske</v>
      </c>
      <c r="C21" s="47" t="str">
        <f>VLOOKUP(F21,'Tablica rezultata'!D:F,3,0)</f>
        <v>Split</v>
      </c>
      <c r="D21" s="47" t="str">
        <f>VLOOKUP(F21,'Tablica rezultata'!D:K,8,FALSE)</f>
        <v>https://vimeo.com/190432278</v>
      </c>
      <c r="E21" s="47" t="str">
        <f>VLOOKUP(F21,'Tablica rezultata'!D:L,9,0)</f>
        <v>Zvonimir Šiljić</v>
      </c>
      <c r="F21" s="44" t="s">
        <v>2404</v>
      </c>
      <c r="G21" s="47">
        <f>VLOOKUP(F21,'Tablica rezultata'!D:I,6,0)</f>
        <v>60</v>
      </c>
      <c r="H21" s="49">
        <f>VLOOKUP(F21,'Tablica rezultata'!D:J,7,0)</f>
        <v>3.62</v>
      </c>
      <c r="I21" s="11"/>
      <c r="J21" s="11"/>
      <c r="K21" s="12"/>
      <c r="L21" s="11"/>
      <c r="M21" s="12"/>
      <c r="N21" s="12"/>
      <c r="O21" s="14"/>
      <c r="P21" s="14"/>
    </row>
    <row r="22" spans="1:16">
      <c r="A22" s="24"/>
      <c r="B22" s="24"/>
      <c r="C22" s="24"/>
      <c r="D22" s="24"/>
      <c r="E22" s="24"/>
      <c r="F22" s="24"/>
      <c r="G22" s="24"/>
      <c r="H22" s="24"/>
    </row>
    <row r="23" spans="1:16">
      <c r="A23" s="24"/>
      <c r="B23" s="24"/>
      <c r="C23" s="24"/>
      <c r="D23" s="24"/>
      <c r="E23" s="24"/>
      <c r="F23" s="24"/>
      <c r="G23" s="24"/>
      <c r="H23" s="24"/>
    </row>
    <row r="24" spans="1:16" ht="18.75">
      <c r="A24" s="24"/>
      <c r="B24" s="19" t="s">
        <v>36</v>
      </c>
      <c r="C24" s="24"/>
      <c r="D24" s="24"/>
      <c r="E24" s="24"/>
      <c r="F24" s="24"/>
      <c r="G24" s="24"/>
      <c r="H24" s="24"/>
    </row>
    <row r="25" spans="1:16" ht="18.75">
      <c r="A25" s="24"/>
      <c r="B25" s="25"/>
      <c r="C25" s="24"/>
      <c r="D25" s="24"/>
      <c r="E25" s="24"/>
      <c r="F25" s="24"/>
      <c r="G25" s="24"/>
      <c r="H25" s="24"/>
    </row>
    <row r="26" spans="1:16" ht="42" customHeight="1">
      <c r="A26" s="43" t="s">
        <v>2</v>
      </c>
      <c r="B26" s="22" t="s">
        <v>2641</v>
      </c>
      <c r="C26" s="22" t="s">
        <v>2644</v>
      </c>
      <c r="D26" s="22" t="s">
        <v>9</v>
      </c>
      <c r="E26" s="22" t="s">
        <v>4</v>
      </c>
      <c r="F26" s="22" t="s">
        <v>2642</v>
      </c>
      <c r="G26" s="22" t="s">
        <v>2956</v>
      </c>
      <c r="H26" s="22" t="s">
        <v>5</v>
      </c>
      <c r="I26" s="11"/>
      <c r="J26" s="11"/>
      <c r="K26" s="12"/>
      <c r="L26" s="11"/>
      <c r="M26" s="12"/>
      <c r="N26" s="12"/>
      <c r="O26" s="14"/>
      <c r="P26" s="14"/>
    </row>
    <row r="27" spans="1:16" ht="15.75">
      <c r="A27" s="46">
        <f>IF((AND(H27=H26,G27=G26)),A26,COUNT($G$27:G27))</f>
        <v>1</v>
      </c>
      <c r="B27" s="47" t="str">
        <f>VLOOKUP(F27,'Tablica rezultata'!D:E,2,FALSE)</f>
        <v>OŠ "Gripe"</v>
      </c>
      <c r="C27" s="47" t="str">
        <f>VLOOKUP(F27,'Tablica rezultata'!D:F,3,0)</f>
        <v>Split</v>
      </c>
      <c r="D27" s="47" t="str">
        <f>VLOOKUP(F27,'Tablica rezultata'!D:K,8,FALSE)</f>
        <v>https://vimeo.com/190354436</v>
      </c>
      <c r="E27" s="47" t="str">
        <f>VLOOKUP(F27,'Tablica rezultata'!D:L,9,0)</f>
        <v>Anita Prlić</v>
      </c>
      <c r="F27" s="44" t="s">
        <v>1888</v>
      </c>
      <c r="G27" s="47">
        <f>VLOOKUP(F27,'Tablica rezultata'!D:I,6,0)</f>
        <v>340</v>
      </c>
      <c r="H27" s="49">
        <f>VLOOKUP(F27,'Tablica rezultata'!D:J,7,0)</f>
        <v>5.22</v>
      </c>
    </row>
    <row r="28" spans="1:16" ht="15.75">
      <c r="A28" s="46">
        <f>IF((AND(H28=H27,G28=G27)),A27,COUNT($G$27:G28))</f>
        <v>2</v>
      </c>
      <c r="B28" s="47" t="str">
        <f>VLOOKUP(F28,'Tablica rezultata'!D:E,2,FALSE)</f>
        <v>OŠ "Gripe"</v>
      </c>
      <c r="C28" s="47" t="str">
        <f>VLOOKUP(F28,'Tablica rezultata'!D:F,3,0)</f>
        <v>Split</v>
      </c>
      <c r="D28" s="47" t="str">
        <f>VLOOKUP(F28,'Tablica rezultata'!D:K,8,FALSE)</f>
        <v>https://vimeo.com/190354497</v>
      </c>
      <c r="E28" s="47" t="str">
        <f>VLOOKUP(F28,'Tablica rezultata'!D:L,9,0)</f>
        <v>Anita Prlić</v>
      </c>
      <c r="F28" s="44" t="s">
        <v>1890</v>
      </c>
      <c r="G28" s="47">
        <f>VLOOKUP(F28,'Tablica rezultata'!D:I,6,0)</f>
        <v>340</v>
      </c>
      <c r="H28" s="49">
        <f>VLOOKUP(F28,'Tablica rezultata'!D:J,7,0)</f>
        <v>5.46</v>
      </c>
    </row>
    <row r="29" spans="1:16" ht="15.75">
      <c r="A29" s="46">
        <f>IF((AND(H29=H28,G29=G28)),A28,COUNT($G$27:G29))</f>
        <v>3</v>
      </c>
      <c r="B29" s="47" t="str">
        <f>VLOOKUP(F29,'Tablica rezultata'!D:E,2,FALSE)</f>
        <v>OŠ "Gripe"</v>
      </c>
      <c r="C29" s="47" t="str">
        <f>VLOOKUP(F29,'Tablica rezultata'!D:F,3,0)</f>
        <v>Split</v>
      </c>
      <c r="D29" s="47" t="str">
        <f>VLOOKUP(F29,'Tablica rezultata'!D:K,8,FALSE)</f>
        <v>https://vimeo.com/190354635</v>
      </c>
      <c r="E29" s="47" t="str">
        <f>VLOOKUP(F29,'Tablica rezultata'!D:L,9,0)</f>
        <v>Anita Prlić</v>
      </c>
      <c r="F29" s="44" t="s">
        <v>1894</v>
      </c>
      <c r="G29" s="47">
        <f>VLOOKUP(F29,'Tablica rezultata'!D:I,6,0)</f>
        <v>340</v>
      </c>
      <c r="H29" s="49">
        <f>VLOOKUP(F29,'Tablica rezultata'!D:J,7,0)</f>
        <v>5.54</v>
      </c>
    </row>
    <row r="30" spans="1:16" ht="15.75">
      <c r="A30" s="46">
        <f>IF((AND(H30=H29,G30=G29)),A29,COUNT($G$27:G30))</f>
        <v>4</v>
      </c>
      <c r="B30" s="47" t="str">
        <f>VLOOKUP(F30,'Tablica rezultata'!D:E,2,FALSE)</f>
        <v>OŠ "Gripe"</v>
      </c>
      <c r="C30" s="47" t="str">
        <f>VLOOKUP(F30,'Tablica rezultata'!D:F,3,0)</f>
        <v>Split</v>
      </c>
      <c r="D30" s="47" t="str">
        <f>VLOOKUP(F30,'Tablica rezultata'!D:K,8,FALSE)</f>
        <v>https://vimeo.com/190354581</v>
      </c>
      <c r="E30" s="47" t="str">
        <f>VLOOKUP(F30,'Tablica rezultata'!D:L,9,0)</f>
        <v>Anita Prlić</v>
      </c>
      <c r="F30" s="44" t="s">
        <v>1892</v>
      </c>
      <c r="G30" s="47">
        <f>VLOOKUP(F30,'Tablica rezultata'!D:I,6,0)</f>
        <v>340</v>
      </c>
      <c r="H30" s="49">
        <f>VLOOKUP(F30,'Tablica rezultata'!D:J,7,0)</f>
        <v>5.6</v>
      </c>
    </row>
    <row r="31" spans="1:16" ht="15.75">
      <c r="A31" s="46">
        <f>IF((AND(H31=H30,G31=G30)),A30,COUNT($G$27:G31))</f>
        <v>5</v>
      </c>
      <c r="B31" s="47" t="str">
        <f>VLOOKUP(F31,'Tablica rezultata'!D:E,2,FALSE)</f>
        <v>Udruga za tehničku kulturu "Inovatic"</v>
      </c>
      <c r="C31" s="47" t="str">
        <f>VLOOKUP(F31,'Tablica rezultata'!D:F,3,0)</f>
        <v>Žrnovnica</v>
      </c>
      <c r="D31" s="47" t="str">
        <f>VLOOKUP(F31,'Tablica rezultata'!D:K,8,FALSE)</f>
        <v>https://vimeo.com/190438739</v>
      </c>
      <c r="E31" s="47" t="str">
        <f>VLOOKUP(F31,'Tablica rezultata'!D:L,9,0)</f>
        <v>Tome Kovačević</v>
      </c>
      <c r="F31" s="44" t="s">
        <v>2461</v>
      </c>
      <c r="G31" s="47">
        <f>VLOOKUP(F31,'Tablica rezultata'!D:I,6,0)</f>
        <v>340</v>
      </c>
      <c r="H31" s="49">
        <f>VLOOKUP(F31,'Tablica rezultata'!D:J,7,0)</f>
        <v>7</v>
      </c>
    </row>
    <row r="32" spans="1:16" ht="15.75">
      <c r="A32" s="46">
        <f>IF((AND(H32=H31,G32=G31)),A31,COUNT($G$27:G32))</f>
        <v>6</v>
      </c>
      <c r="B32" s="47" t="str">
        <f>VLOOKUP(F32,'Tablica rezultata'!D:E,2,FALSE)</f>
        <v>Udruga za tehničku kulturu "Inovatic"</v>
      </c>
      <c r="C32" s="47" t="str">
        <f>VLOOKUP(F32,'Tablica rezultata'!D:F,3,0)</f>
        <v>Žrnovnica</v>
      </c>
      <c r="D32" s="47" t="str">
        <f>VLOOKUP(F32,'Tablica rezultata'!D:K,8,FALSE)</f>
        <v>https://vimeo.com/190438630</v>
      </c>
      <c r="E32" s="47" t="str">
        <f>VLOOKUP(F32,'Tablica rezultata'!D:L,9,0)</f>
        <v>Tome Kovačević</v>
      </c>
      <c r="F32" s="44" t="s">
        <v>2459</v>
      </c>
      <c r="G32" s="47">
        <f>VLOOKUP(F32,'Tablica rezultata'!D:I,6,0)</f>
        <v>340</v>
      </c>
      <c r="H32" s="49">
        <f>VLOOKUP(F32,'Tablica rezultata'!D:J,7,0)</f>
        <v>8</v>
      </c>
    </row>
    <row r="33" spans="1:8" ht="15.75">
      <c r="A33" s="46">
        <f>IF((AND(H33=H32,G33=G32)),A32,COUNT($G$27:G33))</f>
        <v>7</v>
      </c>
      <c r="B33" s="47" t="str">
        <f>VLOOKUP(F33,'Tablica rezultata'!D:E,2,FALSE)</f>
        <v>OŠ Kman-Kocunar</v>
      </c>
      <c r="C33" s="47" t="str">
        <f>VLOOKUP(F33,'Tablica rezultata'!D:F,3,0)</f>
        <v>Split</v>
      </c>
      <c r="D33" s="47" t="str">
        <f>VLOOKUP(F33,'Tablica rezultata'!D:K,8,FALSE)</f>
        <v>https://vimeo.com/groups/414712/videos/190093475</v>
      </c>
      <c r="E33" s="47" t="str">
        <f>VLOOKUP(F33,'Tablica rezultata'!D:L,9,0)</f>
        <v>Iva Petričević</v>
      </c>
      <c r="F33" s="44" t="s">
        <v>548</v>
      </c>
      <c r="G33" s="48">
        <f>VLOOKUP(F33,'Tablica rezultata'!D:I,6,0)</f>
        <v>330</v>
      </c>
      <c r="H33" s="49">
        <f>VLOOKUP(F33,'Tablica rezultata'!D:J,7,0)</f>
        <v>18</v>
      </c>
    </row>
    <row r="34" spans="1:8" ht="15.75">
      <c r="A34" s="46">
        <f>IF((AND(H34=H33,G34=G33)),A33,COUNT($G$27:G34))</f>
        <v>7</v>
      </c>
      <c r="B34" s="47" t="str">
        <f>VLOOKUP(F34,'Tablica rezultata'!D:E,2,FALSE)</f>
        <v>OŠ Kman-Kocunar</v>
      </c>
      <c r="C34" s="47" t="str">
        <f>VLOOKUP(F34,'Tablica rezultata'!D:F,3,0)</f>
        <v>Split</v>
      </c>
      <c r="D34" s="47" t="str">
        <f>VLOOKUP(F34,'Tablica rezultata'!D:K,8,FALSE)</f>
        <v>https://vimeo.com/groups/414712/videos/190092903</v>
      </c>
      <c r="E34" s="47" t="str">
        <f>VLOOKUP(F34,'Tablica rezultata'!D:L,9,0)</f>
        <v>Iva Petričević</v>
      </c>
      <c r="F34" s="44" t="s">
        <v>551</v>
      </c>
      <c r="G34" s="48">
        <f>VLOOKUP(F34,'Tablica rezultata'!D:I,6,0)</f>
        <v>330</v>
      </c>
      <c r="H34" s="49">
        <f>VLOOKUP(F34,'Tablica rezultata'!D:J,7,0)</f>
        <v>18</v>
      </c>
    </row>
    <row r="35" spans="1:8" ht="15.75">
      <c r="A35" s="46">
        <f>IF((AND(H35=H34,G35=G34)),A34,COUNT($G$27:G35))</f>
        <v>7</v>
      </c>
      <c r="B35" s="47" t="str">
        <f>VLOOKUP(F35,'Tablica rezultata'!D:E,2,FALSE)</f>
        <v>OŠ Kman-Kocunar</v>
      </c>
      <c r="C35" s="47" t="str">
        <f>VLOOKUP(F35,'Tablica rezultata'!D:F,3,0)</f>
        <v>Split</v>
      </c>
      <c r="D35" s="47" t="str">
        <f>VLOOKUP(F35,'Tablica rezultata'!D:K,8,FALSE)</f>
        <v>https://vimeo.com/groups/414712/videos/190092807</v>
      </c>
      <c r="E35" s="47" t="str">
        <f>VLOOKUP(F35,'Tablica rezultata'!D:L,9,0)</f>
        <v>Iva Petričević</v>
      </c>
      <c r="F35" s="44" t="s">
        <v>553</v>
      </c>
      <c r="G35" s="47">
        <f>VLOOKUP(F35,'Tablica rezultata'!D:I,6,0)</f>
        <v>330</v>
      </c>
      <c r="H35" s="49">
        <f>VLOOKUP(F35,'Tablica rezultata'!D:J,7,0)</f>
        <v>18</v>
      </c>
    </row>
    <row r="36" spans="1:8" ht="15.75">
      <c r="A36" s="46">
        <f>IF((AND(H36=H35,G36=G35)),A35,COUNT($G$27:G36))</f>
        <v>7</v>
      </c>
      <c r="B36" s="47" t="str">
        <f>VLOOKUP(F36,'Tablica rezultata'!D:E,2,FALSE)</f>
        <v>OŠ Kman-Kocunar</v>
      </c>
      <c r="C36" s="47" t="str">
        <f>VLOOKUP(F36,'Tablica rezultata'!D:F,3,0)</f>
        <v>Split</v>
      </c>
      <c r="D36" s="47" t="str">
        <f>VLOOKUP(F36,'Tablica rezultata'!D:K,8,FALSE)</f>
        <v>https://vimeo.com/groups/414712/videos/190093239</v>
      </c>
      <c r="E36" s="47" t="str">
        <f>VLOOKUP(F36,'Tablica rezultata'!D:L,9,0)</f>
        <v>Iva Petričević</v>
      </c>
      <c r="F36" s="44" t="s">
        <v>555</v>
      </c>
      <c r="G36" s="47">
        <f>VLOOKUP(F36,'Tablica rezultata'!D:I,6,0)</f>
        <v>330</v>
      </c>
      <c r="H36" s="49">
        <f>VLOOKUP(F36,'Tablica rezultata'!D:J,7,0)</f>
        <v>18</v>
      </c>
    </row>
    <row r="37" spans="1:8" ht="15.75">
      <c r="A37" s="46">
        <f>IF((AND(H37=H36,G37=G36)),A36,COUNT($G$27:G37))</f>
        <v>11</v>
      </c>
      <c r="B37" s="47" t="str">
        <f>VLOOKUP(F37,'Tablica rezultata'!D:E,2,FALSE)</f>
        <v>OŠ "Gripe"</v>
      </c>
      <c r="C37" s="47" t="str">
        <f>VLOOKUP(F37,'Tablica rezultata'!D:F,3,0)</f>
        <v>Split</v>
      </c>
      <c r="D37" s="47" t="str">
        <f>VLOOKUP(F37,'Tablica rezultata'!D:K,8,FALSE)</f>
        <v>https://vimeo.com/190432033</v>
      </c>
      <c r="E37" s="47" t="str">
        <f>VLOOKUP(F37,'Tablica rezultata'!D:L,9,0)</f>
        <v>Anita Prlić</v>
      </c>
      <c r="F37" s="44" t="s">
        <v>1908</v>
      </c>
      <c r="G37" s="47">
        <f>VLOOKUP(F37,'Tablica rezultata'!D:I,6,0)</f>
        <v>310</v>
      </c>
      <c r="H37" s="49">
        <f>VLOOKUP(F37,'Tablica rezultata'!D:J,7,0)</f>
        <v>13.08</v>
      </c>
    </row>
    <row r="38" spans="1:8" ht="15.75">
      <c r="A38" s="46">
        <f>IF((AND(H38=H37,G38=G37)),A37,COUNT($G$27:G38))</f>
        <v>12</v>
      </c>
      <c r="B38" s="47" t="str">
        <f>VLOOKUP(F38,'Tablica rezultata'!D:E,2,FALSE)</f>
        <v>OŠ "Gripe"</v>
      </c>
      <c r="C38" s="47" t="str">
        <f>VLOOKUP(F38,'Tablica rezultata'!D:F,3,0)</f>
        <v>Split</v>
      </c>
      <c r="D38" s="47" t="str">
        <f>VLOOKUP(F38,'Tablica rezultata'!D:K,8,FALSE)</f>
        <v>https://vimeo.com/190432314</v>
      </c>
      <c r="E38" s="47" t="str">
        <f>VLOOKUP(F38,'Tablica rezultata'!D:L,9,0)</f>
        <v>Anita Prlić</v>
      </c>
      <c r="F38" s="44" t="s">
        <v>1912</v>
      </c>
      <c r="G38" s="47">
        <f>VLOOKUP(F38,'Tablica rezultata'!D:I,6,0)</f>
        <v>300</v>
      </c>
      <c r="H38" s="49">
        <f>VLOOKUP(F38,'Tablica rezultata'!D:J,7,0)</f>
        <v>12.92</v>
      </c>
    </row>
    <row r="39" spans="1:8" ht="15.75">
      <c r="A39" s="46">
        <f>IF((AND(H39=H38,G39=G38)),A38,COUNT($G$27:G39))</f>
        <v>13</v>
      </c>
      <c r="B39" s="47" t="str">
        <f>VLOOKUP(F39,'Tablica rezultata'!D:E,2,FALSE)</f>
        <v>OŠ Split 3</v>
      </c>
      <c r="C39" s="47" t="str">
        <f>VLOOKUP(F39,'Tablica rezultata'!D:F,3,0)</f>
        <v>Split</v>
      </c>
      <c r="D39" s="47" t="str">
        <f>VLOOKUP(F39,'Tablica rezultata'!D:K,8,FALSE)</f>
        <v>https://vimeo.com/190391329</v>
      </c>
      <c r="E39" s="47" t="str">
        <f>VLOOKUP(F39,'Tablica rezultata'!D:L,9,0)</f>
        <v>Aljoša Pažin</v>
      </c>
      <c r="F39" s="44" t="s">
        <v>2200</v>
      </c>
      <c r="G39" s="47">
        <f>VLOOKUP(F39,'Tablica rezultata'!D:I,6,0)</f>
        <v>290</v>
      </c>
      <c r="H39" s="49">
        <f>VLOOKUP(F39,'Tablica rezultata'!D:J,7,0)</f>
        <v>8</v>
      </c>
    </row>
    <row r="40" spans="1:8" ht="15.75">
      <c r="A40" s="46">
        <f>IF((AND(H40=H39,G40=G39)),A39,COUNT($G$27:G40))</f>
        <v>14</v>
      </c>
      <c r="B40" s="47" t="str">
        <f>VLOOKUP(F40,'Tablica rezultata'!D:E,2,FALSE)</f>
        <v>Udruga za tehničku kulturu "Inovatic"</v>
      </c>
      <c r="C40" s="47" t="str">
        <f>VLOOKUP(F40,'Tablica rezultata'!D:F,3,0)</f>
        <v>Žrnovnica</v>
      </c>
      <c r="D40" s="47" t="str">
        <f>VLOOKUP(F40,'Tablica rezultata'!D:K,8,FALSE)</f>
        <v>https://vimeo.com/190439037</v>
      </c>
      <c r="E40" s="47" t="str">
        <f>VLOOKUP(F40,'Tablica rezultata'!D:L,9,0)</f>
        <v>Tome Kovačević</v>
      </c>
      <c r="F40" s="44" t="s">
        <v>2463</v>
      </c>
      <c r="G40" s="47">
        <f>VLOOKUP(F40,'Tablica rezultata'!D:I,6,0)</f>
        <v>260</v>
      </c>
      <c r="H40" s="49">
        <f>VLOOKUP(F40,'Tablica rezultata'!D:J,7,0)</f>
        <v>8</v>
      </c>
    </row>
    <row r="41" spans="1:8" ht="15.75">
      <c r="A41" s="46">
        <f>IF((AND(H41=H40,G41=G40)),A40,COUNT($G$27:G41))</f>
        <v>15</v>
      </c>
      <c r="B41" s="47" t="str">
        <f>VLOOKUP(F41,'Tablica rezultata'!D:E,2,FALSE)</f>
        <v>OŠ Dobri</v>
      </c>
      <c r="C41" s="47" t="str">
        <f>VLOOKUP(F41,'Tablica rezultata'!D:F,3,0)</f>
        <v>Split</v>
      </c>
      <c r="D41" s="47" t="str">
        <f>VLOOKUP(F41,'Tablica rezultata'!D:K,8,FALSE)</f>
        <v>https://vimeo.com/190429898</v>
      </c>
      <c r="E41" s="47" t="str">
        <f>VLOOKUP(F41,'Tablica rezultata'!D:L,9,0)</f>
        <v>Pero Kurilj</v>
      </c>
      <c r="F41" s="44" t="s">
        <v>1796</v>
      </c>
      <c r="G41" s="47">
        <f>VLOOKUP(F41,'Tablica rezultata'!D:I,6,0)</f>
        <v>260</v>
      </c>
      <c r="H41" s="49">
        <f>VLOOKUP(F41,'Tablica rezultata'!D:J,7,0)</f>
        <v>10</v>
      </c>
    </row>
    <row r="42" spans="1:8" ht="15.75">
      <c r="A42" s="46">
        <f>IF((AND(H42=H41,G42=G41)),A41,COUNT($G$27:G42))</f>
        <v>16</v>
      </c>
      <c r="B42" s="47" t="str">
        <f>VLOOKUP(F42,'Tablica rezultata'!D:E,2,FALSE)</f>
        <v>OŠ Dobri</v>
      </c>
      <c r="C42" s="47" t="str">
        <f>VLOOKUP(F42,'Tablica rezultata'!D:F,3,0)</f>
        <v>Split</v>
      </c>
      <c r="D42" s="47" t="str">
        <f>VLOOKUP(F42,'Tablica rezultata'!D:K,8,FALSE)</f>
        <v>https://vimeo.com/190430064</v>
      </c>
      <c r="E42" s="47" t="str">
        <f>VLOOKUP(F42,'Tablica rezultata'!D:L,9,0)</f>
        <v>Pero Kurilj</v>
      </c>
      <c r="F42" s="44" t="s">
        <v>1798</v>
      </c>
      <c r="G42" s="47">
        <f>VLOOKUP(F42,'Tablica rezultata'!D:I,6,0)</f>
        <v>260</v>
      </c>
      <c r="H42" s="49">
        <f>VLOOKUP(F42,'Tablica rezultata'!D:J,7,0)</f>
        <v>13</v>
      </c>
    </row>
    <row r="43" spans="1:8" ht="15.75">
      <c r="A43" s="46">
        <f>IF((AND(H43=H42,G43=G42)),A42,COUNT($G$27:G43))</f>
        <v>17</v>
      </c>
      <c r="B43" s="47" t="str">
        <f>VLOOKUP(F43,'Tablica rezultata'!D:E,2,FALSE)</f>
        <v>OŠ Dobri</v>
      </c>
      <c r="C43" s="47" t="str">
        <f>VLOOKUP(F43,'Tablica rezultata'!D:F,3,0)</f>
        <v>Split</v>
      </c>
      <c r="D43" s="47" t="str">
        <f>VLOOKUP(F43,'Tablica rezultata'!D:K,8,FALSE)</f>
        <v>https://vimeo.com/190430890</v>
      </c>
      <c r="E43" s="47" t="str">
        <f>VLOOKUP(F43,'Tablica rezultata'!D:L,9,0)</f>
        <v>Pero Kurilj</v>
      </c>
      <c r="F43" s="44" t="s">
        <v>1804</v>
      </c>
      <c r="G43" s="47">
        <f>VLOOKUP(F43,'Tablica rezultata'!D:I,6,0)</f>
        <v>260</v>
      </c>
      <c r="H43" s="49">
        <f>VLOOKUP(F43,'Tablica rezultata'!D:J,7,0)</f>
        <v>15</v>
      </c>
    </row>
    <row r="44" spans="1:8" ht="15.75">
      <c r="A44" s="46">
        <f>IF((AND(H44=H43,G44=G43)),A43,COUNT($G$27:G44))</f>
        <v>18</v>
      </c>
      <c r="B44" s="47" t="str">
        <f>VLOOKUP(F44,'Tablica rezultata'!D:E,2,FALSE)</f>
        <v>OŠ Dobri</v>
      </c>
      <c r="C44" s="47" t="str">
        <f>VLOOKUP(F44,'Tablica rezultata'!D:F,3,0)</f>
        <v>Split</v>
      </c>
      <c r="D44" s="47" t="str">
        <f>VLOOKUP(F44,'Tablica rezultata'!D:K,8,FALSE)</f>
        <v>https://vimeo.com/190431111</v>
      </c>
      <c r="E44" s="47" t="str">
        <f>VLOOKUP(F44,'Tablica rezultata'!D:L,9,0)</f>
        <v>Pero Kurilj</v>
      </c>
      <c r="F44" s="44" t="s">
        <v>1806</v>
      </c>
      <c r="G44" s="47">
        <f>VLOOKUP(F44,'Tablica rezultata'!D:I,6,0)</f>
        <v>260</v>
      </c>
      <c r="H44" s="49">
        <f>VLOOKUP(F44,'Tablica rezultata'!D:J,7,0)</f>
        <v>17</v>
      </c>
    </row>
    <row r="45" spans="1:8" ht="15.75">
      <c r="A45" s="46">
        <f>IF((AND(H45=H44,G45=G44)),A44,COUNT($G$27:G45))</f>
        <v>19</v>
      </c>
      <c r="B45" s="47" t="str">
        <f>VLOOKUP(F45,'Tablica rezultata'!D:E,2,FALSE)</f>
        <v>OŠ Kman-Kocunar</v>
      </c>
      <c r="C45" s="47" t="str">
        <f>VLOOKUP(F45,'Tablica rezultata'!D:F,3,0)</f>
        <v>Split</v>
      </c>
      <c r="D45" s="47" t="str">
        <f>VLOOKUP(F45,'Tablica rezultata'!D:K,8,FALSE)</f>
        <v>https://vimeo.com/groups/414712/videos/190100763</v>
      </c>
      <c r="E45" s="47" t="str">
        <f>VLOOKUP(F45,'Tablica rezultata'!D:L,9,0)</f>
        <v>Iva Petričević</v>
      </c>
      <c r="F45" s="44" t="s">
        <v>567</v>
      </c>
      <c r="G45" s="47">
        <f>VLOOKUP(F45,'Tablica rezultata'!D:I,6,0)</f>
        <v>250</v>
      </c>
      <c r="H45" s="49">
        <f>VLOOKUP(F45,'Tablica rezultata'!D:J,7,0)</f>
        <v>100</v>
      </c>
    </row>
    <row r="46" spans="1:8" ht="15.75">
      <c r="A46" s="46">
        <f>IF((AND(H46=H45,G46=G45)),A45,COUNT($G$27:G46))</f>
        <v>20</v>
      </c>
      <c r="B46" s="47" t="str">
        <f>VLOOKUP(F46,'Tablica rezultata'!D:E,2,FALSE)</f>
        <v>OŠ Dobri</v>
      </c>
      <c r="C46" s="47" t="str">
        <f>VLOOKUP(F46,'Tablica rezultata'!D:F,3,0)</f>
        <v>Split</v>
      </c>
      <c r="D46" s="47" t="str">
        <f>VLOOKUP(F46,'Tablica rezultata'!D:K,8,FALSE)</f>
        <v>https://vimeo.com/190429398</v>
      </c>
      <c r="E46" s="47" t="str">
        <f>VLOOKUP(F46,'Tablica rezultata'!D:L,9,0)</f>
        <v>Pero Kurilj</v>
      </c>
      <c r="F46" s="44" t="s">
        <v>1791</v>
      </c>
      <c r="G46" s="47">
        <f>VLOOKUP(F46,'Tablica rezultata'!D:I,6,0)</f>
        <v>240</v>
      </c>
      <c r="H46" s="49">
        <f>VLOOKUP(F46,'Tablica rezultata'!D:J,7,0)</f>
        <v>10</v>
      </c>
    </row>
    <row r="47" spans="1:8" ht="15.75">
      <c r="A47" s="46">
        <f>IF((AND(H47=H46,G47=G46)),A46,COUNT($G$27:G47))</f>
        <v>21</v>
      </c>
      <c r="B47" s="47" t="str">
        <f>VLOOKUP(F47,'Tablica rezultata'!D:E,2,FALSE)</f>
        <v>Udruga za pomoć žrtvama nasilja Bijeli krug Hrvatske</v>
      </c>
      <c r="C47" s="47" t="str">
        <f>VLOOKUP(F47,'Tablica rezultata'!D:F,3,0)</f>
        <v>Split</v>
      </c>
      <c r="D47" s="47" t="str">
        <f>VLOOKUP(F47,'Tablica rezultata'!D:K,8,FALSE)</f>
        <v>https://vimeo.com/190432279</v>
      </c>
      <c r="E47" s="47" t="str">
        <f>VLOOKUP(F47,'Tablica rezultata'!D:L,9,0)</f>
        <v>Zvonimir Šiljić</v>
      </c>
      <c r="F47" s="44" t="s">
        <v>2397</v>
      </c>
      <c r="G47" s="47">
        <f>VLOOKUP(F47,'Tablica rezultata'!D:I,6,0)</f>
        <v>220</v>
      </c>
      <c r="H47" s="49">
        <f>VLOOKUP(F47,'Tablica rezultata'!D:J,7,0)</f>
        <v>15.46</v>
      </c>
    </row>
    <row r="48" spans="1:8" ht="15.75">
      <c r="A48" s="46">
        <f>IF((AND(H48=H47,G48=G47)),A47,COUNT($G$27:G48))</f>
        <v>22</v>
      </c>
      <c r="B48" s="47" t="str">
        <f>VLOOKUP(F48,'Tablica rezultata'!D:E,2,FALSE)</f>
        <v>OŠ "Gripe"</v>
      </c>
      <c r="C48" s="47" t="str">
        <f>VLOOKUP(F48,'Tablica rezultata'!D:F,3,0)</f>
        <v>Split</v>
      </c>
      <c r="D48" s="47" t="str">
        <f>VLOOKUP(F48,'Tablica rezultata'!D:K,8,FALSE)</f>
        <v>https://vimeo.com/190354747</v>
      </c>
      <c r="E48" s="47" t="str">
        <f>VLOOKUP(F48,'Tablica rezultata'!D:L,9,0)</f>
        <v>Anita Prlić</v>
      </c>
      <c r="F48" s="44" t="s">
        <v>1902</v>
      </c>
      <c r="G48" s="47">
        <f>VLOOKUP(F48,'Tablica rezultata'!D:I,6,0)</f>
        <v>200</v>
      </c>
      <c r="H48" s="49">
        <f>VLOOKUP(F48,'Tablica rezultata'!D:J,7,0)</f>
        <v>3.95</v>
      </c>
    </row>
    <row r="49" spans="1:8" ht="15.75">
      <c r="A49" s="46">
        <f>IF((AND(H49=H48,G49=G48)),A48,COUNT($G$27:G49))</f>
        <v>23</v>
      </c>
      <c r="B49" s="47" t="str">
        <f>VLOOKUP(F49,'Tablica rezultata'!D:E,2,FALSE)</f>
        <v>OŠ Kman-Kocunar</v>
      </c>
      <c r="C49" s="47" t="str">
        <f>VLOOKUP(F49,'Tablica rezultata'!D:F,3,0)</f>
        <v>Split</v>
      </c>
      <c r="D49" s="47" t="str">
        <f>VLOOKUP(F49,'Tablica rezultata'!D:K,8,FALSE)</f>
        <v>https://vimeo.com/groups/414712/videos/190092468</v>
      </c>
      <c r="E49" s="47" t="str">
        <f>VLOOKUP(F49,'Tablica rezultata'!D:L,9,0)</f>
        <v>Iva Petričević</v>
      </c>
      <c r="F49" s="44" t="s">
        <v>563</v>
      </c>
      <c r="G49" s="47">
        <f>VLOOKUP(F49,'Tablica rezultata'!D:I,6,0)</f>
        <v>190</v>
      </c>
      <c r="H49" s="49">
        <f>VLOOKUP(F49,'Tablica rezultata'!D:J,7,0)</f>
        <v>100</v>
      </c>
    </row>
    <row r="50" spans="1:8" ht="15.75">
      <c r="A50" s="46">
        <f>IF((AND(H50=H49,G50=G49)),A49,COUNT($G$27:G50))</f>
        <v>24</v>
      </c>
      <c r="B50" s="47" t="str">
        <f>VLOOKUP(F50,'Tablica rezultata'!D:E,2,FALSE)</f>
        <v>OŠ "Gripe"</v>
      </c>
      <c r="C50" s="47" t="str">
        <f>VLOOKUP(F50,'Tablica rezultata'!D:F,3,0)</f>
        <v>Split</v>
      </c>
      <c r="D50" s="47" t="str">
        <f>VLOOKUP(F50,'Tablica rezultata'!D:K,8,FALSE)</f>
        <v>https://vimeo.com/190354654</v>
      </c>
      <c r="E50" s="47" t="str">
        <f>VLOOKUP(F50,'Tablica rezultata'!D:L,9,0)</f>
        <v>Anita Prlić</v>
      </c>
      <c r="F50" s="44" t="s">
        <v>1896</v>
      </c>
      <c r="G50" s="47">
        <f>VLOOKUP(F50,'Tablica rezultata'!D:I,6,0)</f>
        <v>190</v>
      </c>
      <c r="H50" s="49">
        <f>VLOOKUP(F50,'Tablica rezultata'!D:J,7,0)</f>
        <v>3.29</v>
      </c>
    </row>
    <row r="51" spans="1:8" ht="15.75">
      <c r="A51" s="46">
        <f>IF((AND(H51=H50,G51=G50)),A50,COUNT($G$27:G51))</f>
        <v>25</v>
      </c>
      <c r="B51" s="47" t="str">
        <f>VLOOKUP(F51,'Tablica rezultata'!D:E,2,FALSE)</f>
        <v>OŠ Kman-Kocunar</v>
      </c>
      <c r="C51" s="47" t="str">
        <f>VLOOKUP(F51,'Tablica rezultata'!D:F,3,0)</f>
        <v>Split</v>
      </c>
      <c r="D51" s="47" t="str">
        <f>VLOOKUP(F51,'Tablica rezultata'!D:K,8,FALSE)</f>
        <v>https://vimeo.com/groups/414712/videos/190092359</v>
      </c>
      <c r="E51" s="47" t="str">
        <f>VLOOKUP(F51,'Tablica rezultata'!D:L,9,0)</f>
        <v>Iva Petričević</v>
      </c>
      <c r="F51" s="44" t="s">
        <v>565</v>
      </c>
      <c r="G51" s="47">
        <f>VLOOKUP(F51,'Tablica rezultata'!D:I,6,0)</f>
        <v>170</v>
      </c>
      <c r="H51" s="49">
        <f>VLOOKUP(F51,'Tablica rezultata'!D:J,7,0)</f>
        <v>100</v>
      </c>
    </row>
    <row r="52" spans="1:8" ht="15.75">
      <c r="A52" s="46">
        <f>IF((AND(H52=H51,G52=G51)),A51,COUNT($G$27:G52))</f>
        <v>26</v>
      </c>
      <c r="B52" s="47" t="str">
        <f>VLOOKUP(F52,'Tablica rezultata'!D:E,2,FALSE)</f>
        <v>OŠ "Gripe"</v>
      </c>
      <c r="C52" s="47" t="str">
        <f>VLOOKUP(F52,'Tablica rezultata'!D:F,3,0)</f>
        <v>Split</v>
      </c>
      <c r="D52" s="47" t="str">
        <f>VLOOKUP(F52,'Tablica rezultata'!D:K,8,FALSE)</f>
        <v>https://vimeo.com/190432365</v>
      </c>
      <c r="E52" s="47" t="str">
        <f>VLOOKUP(F52,'Tablica rezultata'!D:L,9,0)</f>
        <v>Anita Prlić</v>
      </c>
      <c r="F52" s="44" t="s">
        <v>1914</v>
      </c>
      <c r="G52" s="47">
        <f>VLOOKUP(F52,'Tablica rezultata'!D:I,6,0)</f>
        <v>170</v>
      </c>
      <c r="H52" s="49">
        <f>VLOOKUP(F52,'Tablica rezultata'!D:J,7,0)</f>
        <v>2.58</v>
      </c>
    </row>
    <row r="53" spans="1:8" ht="15.75">
      <c r="A53" s="46">
        <f>IF((AND(H53=H52,G53=G52)),A52,COUNT($G$27:G53))</f>
        <v>27</v>
      </c>
      <c r="B53" s="47" t="str">
        <f>VLOOKUP(F53,'Tablica rezultata'!D:E,2,FALSE)</f>
        <v>OŠ "Gripe"</v>
      </c>
      <c r="C53" s="47" t="str">
        <f>VLOOKUP(F53,'Tablica rezultata'!D:F,3,0)</f>
        <v>Split</v>
      </c>
      <c r="D53" s="47" t="str">
        <f>VLOOKUP(F53,'Tablica rezultata'!D:K,8,FALSE)</f>
        <v>https://vimeo.com/190432114</v>
      </c>
      <c r="E53" s="47" t="str">
        <f>VLOOKUP(F53,'Tablica rezultata'!D:L,9,0)</f>
        <v>Anita Prlić</v>
      </c>
      <c r="F53" s="44" t="s">
        <v>1910</v>
      </c>
      <c r="G53" s="47">
        <f>VLOOKUP(F53,'Tablica rezultata'!D:I,6,0)</f>
        <v>170</v>
      </c>
      <c r="H53" s="49">
        <f>VLOOKUP(F53,'Tablica rezultata'!D:J,7,0)</f>
        <v>2.88</v>
      </c>
    </row>
    <row r="54" spans="1:8" ht="15.75">
      <c r="A54" s="46">
        <f>IF((AND(H54=H53,G54=G53)),A53,COUNT($G$27:G54))</f>
        <v>28</v>
      </c>
      <c r="B54" s="47" t="str">
        <f>VLOOKUP(F54,'Tablica rezultata'!D:E,2,FALSE)</f>
        <v>OŠ Dobri</v>
      </c>
      <c r="C54" s="47" t="str">
        <f>VLOOKUP(F54,'Tablica rezultata'!D:F,3,0)</f>
        <v>Split</v>
      </c>
      <c r="D54" s="47" t="str">
        <f>VLOOKUP(F54,'Tablica rezultata'!D:K,8,FALSE)</f>
        <v>https://vimeo.com/190430475</v>
      </c>
      <c r="E54" s="47" t="str">
        <f>VLOOKUP(F54,'Tablica rezultata'!D:L,9,0)</f>
        <v>Pero Kurilj</v>
      </c>
      <c r="F54" s="44" t="s">
        <v>1800</v>
      </c>
      <c r="G54" s="47">
        <f>VLOOKUP(F54,'Tablica rezultata'!D:I,6,0)</f>
        <v>170</v>
      </c>
      <c r="H54" s="49">
        <f>VLOOKUP(F54,'Tablica rezultata'!D:J,7,0)</f>
        <v>8</v>
      </c>
    </row>
    <row r="55" spans="1:8" ht="15.75">
      <c r="A55" s="46">
        <f>IF((AND(H55=H54,G55=G54)),A54,COUNT($G$27:G55))</f>
        <v>29</v>
      </c>
      <c r="B55" s="47" t="str">
        <f>VLOOKUP(F55,'Tablica rezultata'!D:E,2,FALSE)</f>
        <v>OŠ Dobri</v>
      </c>
      <c r="C55" s="47" t="str">
        <f>VLOOKUP(F55,'Tablica rezultata'!D:F,3,0)</f>
        <v>Split</v>
      </c>
      <c r="D55" s="47" t="str">
        <f>VLOOKUP(F55,'Tablica rezultata'!D:K,8,FALSE)</f>
        <v>https://vimeo.com/190429711</v>
      </c>
      <c r="E55" s="47" t="str">
        <f>VLOOKUP(F55,'Tablica rezultata'!D:L,9,0)</f>
        <v>Pero Kurilj</v>
      </c>
      <c r="F55" s="44" t="s">
        <v>1794</v>
      </c>
      <c r="G55" s="47">
        <f>VLOOKUP(F55,'Tablica rezultata'!D:I,6,0)</f>
        <v>170</v>
      </c>
      <c r="H55" s="49">
        <f>VLOOKUP(F55,'Tablica rezultata'!D:J,7,0)</f>
        <v>15</v>
      </c>
    </row>
    <row r="56" spans="1:8" ht="15.75">
      <c r="A56" s="46">
        <f>IF((AND(H56=H55,G56=G55)),A55,COUNT($G$27:G56))</f>
        <v>30</v>
      </c>
      <c r="B56" s="47" t="str">
        <f>VLOOKUP(F56,'Tablica rezultata'!D:E,2,FALSE)</f>
        <v>OŠ "Gripe"</v>
      </c>
      <c r="C56" s="47" t="str">
        <f>VLOOKUP(F56,'Tablica rezultata'!D:F,3,0)</f>
        <v>Split</v>
      </c>
      <c r="D56" s="47" t="str">
        <f>VLOOKUP(F56,'Tablica rezultata'!D:K,8,FALSE)</f>
        <v>https://vimeo.com/190431951</v>
      </c>
      <c r="E56" s="47" t="str">
        <f>VLOOKUP(F56,'Tablica rezultata'!D:L,9,0)</f>
        <v>Anita Prlić</v>
      </c>
      <c r="F56" s="44" t="s">
        <v>1906</v>
      </c>
      <c r="G56" s="47">
        <f>VLOOKUP(F56,'Tablica rezultata'!D:I,6,0)</f>
        <v>160</v>
      </c>
      <c r="H56" s="49">
        <f>VLOOKUP(F56,'Tablica rezultata'!D:J,7,0)</f>
        <v>2.12</v>
      </c>
    </row>
    <row r="57" spans="1:8" ht="15.75">
      <c r="A57" s="46">
        <f>IF((AND(H57=H56,G57=G56)),A56,COUNT($G$27:G57))</f>
        <v>31</v>
      </c>
      <c r="B57" s="47" t="str">
        <f>VLOOKUP(F57,'Tablica rezultata'!D:E,2,FALSE)</f>
        <v>OŠ "Gripe"</v>
      </c>
      <c r="C57" s="47" t="str">
        <f>VLOOKUP(F57,'Tablica rezultata'!D:F,3,0)</f>
        <v>Split</v>
      </c>
      <c r="D57" s="47" t="str">
        <f>VLOOKUP(F57,'Tablica rezultata'!D:K,8,FALSE)</f>
        <v>https://vimeo.com/190431925</v>
      </c>
      <c r="E57" s="47" t="str">
        <f>VLOOKUP(F57,'Tablica rezultata'!D:L,9,0)</f>
        <v>Anita Prlić</v>
      </c>
      <c r="F57" s="44" t="s">
        <v>1904</v>
      </c>
      <c r="G57" s="47">
        <f>VLOOKUP(F57,'Tablica rezultata'!D:I,6,0)</f>
        <v>160</v>
      </c>
      <c r="H57" s="49">
        <f>VLOOKUP(F57,'Tablica rezultata'!D:J,7,0)</f>
        <v>2.76</v>
      </c>
    </row>
    <row r="58" spans="1:8" ht="15.75">
      <c r="A58" s="46">
        <f>IF((AND(H58=H57,G58=G57)),A57,COUNT($G$27:G58))</f>
        <v>32</v>
      </c>
      <c r="B58" s="47" t="str">
        <f>VLOOKUP(F58,'Tablica rezultata'!D:E,2,FALSE)</f>
        <v>OŠ Kman-Kocunar</v>
      </c>
      <c r="C58" s="47" t="str">
        <f>VLOOKUP(F58,'Tablica rezultata'!D:F,3,0)</f>
        <v>Split</v>
      </c>
      <c r="D58" s="47" t="str">
        <f>VLOOKUP(F58,'Tablica rezultata'!D:K,8,FALSE)</f>
        <v>https://vimeo.com/groups/414712/videos/190094004</v>
      </c>
      <c r="E58" s="47" t="str">
        <f>VLOOKUP(F58,'Tablica rezultata'!D:L,9,0)</f>
        <v>Iva Petričević</v>
      </c>
      <c r="F58" s="44" t="s">
        <v>573</v>
      </c>
      <c r="G58" s="47">
        <f>VLOOKUP(F58,'Tablica rezultata'!D:I,6,0)</f>
        <v>150</v>
      </c>
      <c r="H58" s="49">
        <f>VLOOKUP(F58,'Tablica rezultata'!D:J,7,0)</f>
        <v>100</v>
      </c>
    </row>
    <row r="59" spans="1:8" ht="15.75">
      <c r="A59" s="46">
        <f>IF((AND(H59=H58,G59=G58)),A58,COUNT($G$27:G59))</f>
        <v>33</v>
      </c>
      <c r="B59" s="47" t="str">
        <f>VLOOKUP(F59,'Tablica rezultata'!D:E,2,FALSE)</f>
        <v>Udruga za tehničku kulturu "Inovatic"</v>
      </c>
      <c r="C59" s="47" t="str">
        <f>VLOOKUP(F59,'Tablica rezultata'!D:F,3,0)</f>
        <v>Žrnovnica</v>
      </c>
      <c r="D59" s="47" t="str">
        <f>VLOOKUP(F59,'Tablica rezultata'!D:K,8,FALSE)</f>
        <v>https://vimeo.com/190438446</v>
      </c>
      <c r="E59" s="47" t="str">
        <f>VLOOKUP(F59,'Tablica rezultata'!D:L,9,0)</f>
        <v>Tome Kovačević</v>
      </c>
      <c r="F59" s="44" t="s">
        <v>2456</v>
      </c>
      <c r="G59" s="47">
        <f>VLOOKUP(F59,'Tablica rezultata'!D:I,6,0)</f>
        <v>140</v>
      </c>
      <c r="H59" s="49">
        <f>VLOOKUP(F59,'Tablica rezultata'!D:J,7,0)</f>
        <v>8</v>
      </c>
    </row>
    <row r="60" spans="1:8" ht="15.75">
      <c r="A60" s="46">
        <f>IF((AND(H60=H59,G60=G59)),A59,COUNT($G$27:G60))</f>
        <v>34</v>
      </c>
      <c r="B60" s="47" t="str">
        <f>VLOOKUP(F60,'Tablica rezultata'!D:E,2,FALSE)</f>
        <v>OŠ "Gripe"</v>
      </c>
      <c r="C60" s="47" t="str">
        <f>VLOOKUP(F60,'Tablica rezultata'!D:F,3,0)</f>
        <v>Split</v>
      </c>
      <c r="D60" s="47" t="str">
        <f>VLOOKUP(F60,'Tablica rezultata'!D:K,8,FALSE)</f>
        <v>https://vimeo.com/190354723</v>
      </c>
      <c r="E60" s="47" t="str">
        <f>VLOOKUP(F60,'Tablica rezultata'!D:L,9,0)</f>
        <v>Anita Prlić</v>
      </c>
      <c r="F60" s="44" t="s">
        <v>1900</v>
      </c>
      <c r="G60" s="47">
        <f>VLOOKUP(F60,'Tablica rezultata'!D:I,6,0)</f>
        <v>120</v>
      </c>
      <c r="H60" s="49">
        <f>VLOOKUP(F60,'Tablica rezultata'!D:J,7,0)</f>
        <v>8.01</v>
      </c>
    </row>
    <row r="61" spans="1:8" ht="15.75">
      <c r="A61" s="46">
        <f>IF((AND(H61=H60,G61=G60)),A60,COUNT($G$27:G61))</f>
        <v>35</v>
      </c>
      <c r="B61" s="47" t="str">
        <f>VLOOKUP(F61,'Tablica rezultata'!D:E,2,FALSE)</f>
        <v>OŠ "Gripe"</v>
      </c>
      <c r="C61" s="47" t="str">
        <f>VLOOKUP(F61,'Tablica rezultata'!D:F,3,0)</f>
        <v>Split</v>
      </c>
      <c r="D61" s="47" t="str">
        <f>VLOOKUP(F61,'Tablica rezultata'!D:K,8,FALSE)</f>
        <v>https://vimeo.com/190354699</v>
      </c>
      <c r="E61" s="47" t="str">
        <f>VLOOKUP(F61,'Tablica rezultata'!D:L,9,0)</f>
        <v>Anita Prlić</v>
      </c>
      <c r="F61" s="44" t="s">
        <v>1898</v>
      </c>
      <c r="G61" s="47">
        <f>VLOOKUP(F61,'Tablica rezultata'!D:I,6,0)</f>
        <v>110</v>
      </c>
      <c r="H61" s="49">
        <f>VLOOKUP(F61,'Tablica rezultata'!D:J,7,0)</f>
        <v>4.07</v>
      </c>
    </row>
    <row r="62" spans="1:8" ht="15.75">
      <c r="A62" s="46">
        <f>IF((AND(H62=H61,G62=G61)),A61,COUNT($G$27:G62))</f>
        <v>36</v>
      </c>
      <c r="B62" s="47" t="str">
        <f>VLOOKUP(F62,'Tablica rezultata'!D:E,2,FALSE)</f>
        <v>OŠ Kman-Kocunar</v>
      </c>
      <c r="C62" s="47" t="str">
        <f>VLOOKUP(F62,'Tablica rezultata'!D:F,3,0)</f>
        <v>Split</v>
      </c>
      <c r="D62" s="47" t="str">
        <f>VLOOKUP(F62,'Tablica rezultata'!D:K,8,FALSE)</f>
        <v>https://vimeo.com/groups/414712/videos/190091992</v>
      </c>
      <c r="E62" s="47" t="str">
        <f>VLOOKUP(F62,'Tablica rezultata'!D:L,9,0)</f>
        <v>Iva Petričević</v>
      </c>
      <c r="F62" s="44" t="s">
        <v>561</v>
      </c>
      <c r="G62" s="47">
        <f>VLOOKUP(F62,'Tablica rezultata'!D:I,6,0)</f>
        <v>100</v>
      </c>
      <c r="H62" s="49">
        <f>VLOOKUP(F62,'Tablica rezultata'!D:J,7,0)</f>
        <v>100</v>
      </c>
    </row>
    <row r="63" spans="1:8" ht="15.75">
      <c r="A63" s="46">
        <f>IF((AND(H63=H62,G63=G62)),A62,COUNT($G$27:G63))</f>
        <v>36</v>
      </c>
      <c r="B63" s="47" t="str">
        <f>VLOOKUP(F63,'Tablica rezultata'!D:E,2,FALSE)</f>
        <v>OŠ Kman-Kocunar</v>
      </c>
      <c r="C63" s="47" t="str">
        <f>VLOOKUP(F63,'Tablica rezultata'!D:F,3,0)</f>
        <v>Split</v>
      </c>
      <c r="D63" s="47" t="str">
        <f>VLOOKUP(F63,'Tablica rezultata'!D:K,8,FALSE)</f>
        <v>https://vimeo.com/groups/414712/videos/190094525</v>
      </c>
      <c r="E63" s="47" t="str">
        <f>VLOOKUP(F63,'Tablica rezultata'!D:L,9,0)</f>
        <v>Iva Petričević</v>
      </c>
      <c r="F63" s="44" t="s">
        <v>569</v>
      </c>
      <c r="G63" s="47">
        <f>VLOOKUP(F63,'Tablica rezultata'!D:I,6,0)</f>
        <v>100</v>
      </c>
      <c r="H63" s="49">
        <f>VLOOKUP(F63,'Tablica rezultata'!D:J,7,0)</f>
        <v>100</v>
      </c>
    </row>
    <row r="64" spans="1:8" ht="15.75">
      <c r="A64" s="46">
        <f>IF((AND(H64=H63,G64=G63)),A63,COUNT($G$27:G64))</f>
        <v>36</v>
      </c>
      <c r="B64" s="47" t="str">
        <f>VLOOKUP(F64,'Tablica rezultata'!D:E,2,FALSE)</f>
        <v>OŠ Kman-Kocunar</v>
      </c>
      <c r="C64" s="47" t="str">
        <f>VLOOKUP(F64,'Tablica rezultata'!D:F,3,0)</f>
        <v>Split</v>
      </c>
      <c r="D64" s="47" t="str">
        <f>VLOOKUP(F64,'Tablica rezultata'!D:K,8,FALSE)</f>
        <v>https://vimeo.com/groups/414712/videos/190092582</v>
      </c>
      <c r="E64" s="47" t="str">
        <f>VLOOKUP(F64,'Tablica rezultata'!D:L,9,0)</f>
        <v>Iva Petričević</v>
      </c>
      <c r="F64" s="44" t="s">
        <v>571</v>
      </c>
      <c r="G64" s="47">
        <f>VLOOKUP(F64,'Tablica rezultata'!D:I,6,0)</f>
        <v>100</v>
      </c>
      <c r="H64" s="49">
        <f>VLOOKUP(F64,'Tablica rezultata'!D:J,7,0)</f>
        <v>100</v>
      </c>
    </row>
    <row r="65" spans="1:8" ht="15.75">
      <c r="A65" s="46">
        <f>IF((AND(H65=H64,G65=G64)),A64,COUNT($G$27:G65))</f>
        <v>39</v>
      </c>
      <c r="B65" s="47" t="str">
        <f>VLOOKUP(F65,'Tablica rezultata'!D:E,2,FALSE)</f>
        <v>OŠ Dobri</v>
      </c>
      <c r="C65" s="47" t="str">
        <f>VLOOKUP(F65,'Tablica rezultata'!D:F,3,0)</f>
        <v>Split</v>
      </c>
      <c r="D65" s="47" t="str">
        <f>VLOOKUP(F65,'Tablica rezultata'!D:K,8,FALSE)</f>
        <v>https://vimeo.com/190430653</v>
      </c>
      <c r="E65" s="47" t="str">
        <f>VLOOKUP(F65,'Tablica rezultata'!D:L,9,0)</f>
        <v>Pero Kurilj</v>
      </c>
      <c r="F65" s="44" t="s">
        <v>1802</v>
      </c>
      <c r="G65" s="47">
        <f>VLOOKUP(F65,'Tablica rezultata'!D:I,6,0)</f>
        <v>60</v>
      </c>
      <c r="H65" s="49">
        <f>VLOOKUP(F65,'Tablica rezultata'!D:J,7,0)</f>
        <v>4</v>
      </c>
    </row>
    <row r="66" spans="1:8" ht="15.75">
      <c r="A66" s="46">
        <f>IF((AND(H66=H65,G66=G65)),A65,COUNT($G$27:G66))</f>
        <v>40</v>
      </c>
      <c r="B66" s="47" t="str">
        <f>VLOOKUP(F66,'Tablica rezultata'!D:E,2,FALSE)</f>
        <v>OŠ Kman-Kocunar</v>
      </c>
      <c r="C66" s="47" t="str">
        <f>VLOOKUP(F66,'Tablica rezultata'!D:F,3,0)</f>
        <v>Split</v>
      </c>
      <c r="D66" s="47">
        <f>VLOOKUP(F66,'Tablica rezultata'!D:K,8,FALSE)</f>
        <v>0</v>
      </c>
      <c r="E66" s="47" t="str">
        <f>VLOOKUP(F66,'Tablica rezultata'!D:L,9,0)</f>
        <v>Iva Petričević</v>
      </c>
      <c r="F66" s="44" t="s">
        <v>575</v>
      </c>
      <c r="G66" s="47">
        <f>VLOOKUP(F66,'Tablica rezultata'!D:I,6,0)</f>
        <v>0</v>
      </c>
      <c r="H66" s="49">
        <f>VLOOKUP(F66,'Tablica rezultata'!D:J,7,0)</f>
        <v>100</v>
      </c>
    </row>
  </sheetData>
  <sortState ref="A27:H66">
    <sortCondition descending="1" ref="G27:G66"/>
    <sortCondition ref="H27:H66"/>
  </sortState>
  <mergeCells count="1">
    <mergeCell ref="B1:F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102"/>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19.5703125" style="10" bestFit="1" customWidth="1"/>
    <col min="7" max="7" width="9.7109375" style="10" bestFit="1" customWidth="1"/>
    <col min="8" max="8" width="31" style="10" bestFit="1" customWidth="1"/>
  </cols>
  <sheetData>
    <row r="1" spans="1:16" ht="23.25">
      <c r="B1" s="54" t="s">
        <v>2891</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Primošten</v>
      </c>
      <c r="C5" s="47" t="str">
        <f>VLOOKUP(F5,'Tablica rezultata'!D:F,3,0)</f>
        <v>Primošten</v>
      </c>
      <c r="D5" s="47" t="str">
        <f>VLOOKUP(F5,'Tablica rezultata'!D:K,8,FALSE)</f>
        <v>https://vimeo.com/190419478</v>
      </c>
      <c r="E5" s="47" t="str">
        <f>VLOOKUP(F5,'Tablica rezultata'!D:L,9,0)</f>
        <v>Amalija Pancirov</v>
      </c>
      <c r="F5" s="26" t="s">
        <v>2151</v>
      </c>
      <c r="G5" s="47">
        <f>VLOOKUP(F5,'Tablica rezultata'!D:I,6,0)</f>
        <v>190</v>
      </c>
      <c r="H5" s="49">
        <f>VLOOKUP(F5,'Tablica rezultata'!D:J,7,0)</f>
        <v>2.2999999999999998</v>
      </c>
      <c r="I5" s="11"/>
      <c r="J5" s="11"/>
      <c r="K5" s="12"/>
      <c r="L5" s="11"/>
      <c r="M5" s="12"/>
      <c r="N5" s="12"/>
      <c r="O5" s="14"/>
      <c r="P5" s="14"/>
    </row>
    <row r="6" spans="1:16" ht="15.75">
      <c r="A6" s="46">
        <f>IF((AND(H6=H5,G6=G5)),A5,COUNT($G$5:G6))</f>
        <v>2</v>
      </c>
      <c r="B6" s="47" t="str">
        <f>VLOOKUP(F6,'Tablica rezultata'!D:E,2,FALSE)</f>
        <v>OŠ Primošten</v>
      </c>
      <c r="C6" s="47" t="str">
        <f>VLOOKUP(F6,'Tablica rezultata'!D:F,3,0)</f>
        <v>Primošten</v>
      </c>
      <c r="D6" s="47" t="str">
        <f>VLOOKUP(F6,'Tablica rezultata'!D:K,8,FALSE)</f>
        <v>https://vimeo.com/190419695</v>
      </c>
      <c r="E6" s="47" t="str">
        <f>VLOOKUP(F6,'Tablica rezultata'!D:L,9,0)</f>
        <v>Amalija Pancirov</v>
      </c>
      <c r="F6" s="26" t="s">
        <v>2158</v>
      </c>
      <c r="G6" s="47">
        <f>VLOOKUP(F6,'Tablica rezultata'!D:I,6,0)</f>
        <v>190</v>
      </c>
      <c r="H6" s="49">
        <f>VLOOKUP(F6,'Tablica rezultata'!D:J,7,0)</f>
        <v>2.6</v>
      </c>
      <c r="I6" s="11"/>
      <c r="J6" s="11"/>
      <c r="K6" s="12"/>
      <c r="L6" s="11"/>
      <c r="M6" s="12"/>
      <c r="N6" s="12"/>
      <c r="O6" s="14"/>
      <c r="P6" s="14"/>
    </row>
    <row r="7" spans="1:16" ht="15.75">
      <c r="A7" s="46">
        <f>IF((AND(H7=H6,G7=G6)),A6,COUNT($G$5:G7))</f>
        <v>3</v>
      </c>
      <c r="B7" s="47" t="str">
        <f>VLOOKUP(F7,'Tablica rezultata'!D:E,2,FALSE)</f>
        <v>OŠ Primošten</v>
      </c>
      <c r="C7" s="47" t="str">
        <f>VLOOKUP(F7,'Tablica rezultata'!D:F,3,0)</f>
        <v>Primošten</v>
      </c>
      <c r="D7" s="47" t="str">
        <f>VLOOKUP(F7,'Tablica rezultata'!D:K,8,FALSE)</f>
        <v>https://vimeo.com/190419624</v>
      </c>
      <c r="E7" s="47" t="str">
        <f>VLOOKUP(F7,'Tablica rezultata'!D:L,9,0)</f>
        <v>Amalija Pancirov</v>
      </c>
      <c r="F7" s="26" t="s">
        <v>2154</v>
      </c>
      <c r="G7" s="47">
        <f>VLOOKUP(F7,'Tablica rezultata'!D:I,6,0)</f>
        <v>190</v>
      </c>
      <c r="H7" s="49">
        <f>VLOOKUP(F7,'Tablica rezultata'!D:J,7,0)</f>
        <v>2.7</v>
      </c>
      <c r="I7" s="11"/>
      <c r="J7" s="11"/>
      <c r="K7" s="12"/>
      <c r="L7" s="11"/>
      <c r="M7" s="12"/>
      <c r="N7" s="12"/>
      <c r="O7" s="14"/>
      <c r="P7" s="14"/>
    </row>
    <row r="8" spans="1:16" ht="15.75">
      <c r="A8" s="46">
        <f>IF((AND(H8=H7,G8=G7)),A7,COUNT($G$5:G8))</f>
        <v>4</v>
      </c>
      <c r="B8" s="47" t="str">
        <f>VLOOKUP(F8,'Tablica rezultata'!D:E,2,FALSE)</f>
        <v>OŠ Primošten</v>
      </c>
      <c r="C8" s="47" t="str">
        <f>VLOOKUP(F8,'Tablica rezultata'!D:F,3,0)</f>
        <v>Primošten</v>
      </c>
      <c r="D8" s="47" t="str">
        <f>VLOOKUP(F8,'Tablica rezultata'!D:K,8,FALSE)</f>
        <v>https://vimeo.com/190419664</v>
      </c>
      <c r="E8" s="47" t="str">
        <f>VLOOKUP(F8,'Tablica rezultata'!D:L,9,0)</f>
        <v>Amalija Pancirov</v>
      </c>
      <c r="F8" s="26" t="s">
        <v>2156</v>
      </c>
      <c r="G8" s="47">
        <f>VLOOKUP(F8,'Tablica rezultata'!D:I,6,0)</f>
        <v>190</v>
      </c>
      <c r="H8" s="49">
        <f>VLOOKUP(F8,'Tablica rezultata'!D:J,7,0)</f>
        <v>2.8</v>
      </c>
      <c r="I8" s="11"/>
      <c r="J8" s="11"/>
      <c r="K8" s="12"/>
      <c r="L8" s="11"/>
      <c r="M8" s="12"/>
      <c r="N8" s="12"/>
      <c r="O8" s="14"/>
      <c r="P8" s="14"/>
    </row>
    <row r="9" spans="1:16" ht="15.75">
      <c r="A9" s="46">
        <f>IF((AND(H9=H8,G9=G8)),A8,COUNT($G$5:G9))</f>
        <v>5</v>
      </c>
      <c r="B9" s="47" t="str">
        <f>VLOOKUP(F9,'Tablica rezultata'!D:E,2,FALSE)</f>
        <v xml:space="preserve">OŠ Jurja Dalmatinca </v>
      </c>
      <c r="C9" s="47" t="str">
        <f>VLOOKUP(F9,'Tablica rezultata'!D:F,3,0)</f>
        <v>Šibenik</v>
      </c>
      <c r="D9" s="47" t="str">
        <f>VLOOKUP(F9,'Tablica rezultata'!D:K,8,FALSE)</f>
        <v>https://vimeo.com/groups/414712/videos/190736421</v>
      </c>
      <c r="E9" s="47" t="str">
        <f>VLOOKUP(F9,'Tablica rezultata'!D:L,9,0)</f>
        <v>Mate Paić</v>
      </c>
      <c r="F9" s="26" t="s">
        <v>2819</v>
      </c>
      <c r="G9" s="47">
        <f>VLOOKUP(F9,'Tablica rezultata'!D:I,6,0)</f>
        <v>190</v>
      </c>
      <c r="H9" s="49">
        <f>VLOOKUP(F9,'Tablica rezultata'!D:J,7,0)</f>
        <v>3</v>
      </c>
      <c r="I9" s="11"/>
      <c r="J9" s="11"/>
      <c r="K9" s="12"/>
      <c r="L9" s="11"/>
      <c r="M9" s="12"/>
      <c r="N9" s="12"/>
      <c r="O9" s="14"/>
      <c r="P9" s="14"/>
    </row>
    <row r="10" spans="1:16" ht="15.75">
      <c r="A10" s="46">
        <f>IF((AND(H10=H9,G10=G9)),A9,COUNT($G$5:G10))</f>
        <v>5</v>
      </c>
      <c r="B10" s="47" t="str">
        <f>VLOOKUP(F10,'Tablica rezultata'!D:E,2,FALSE)</f>
        <v xml:space="preserve">OŠ Jurja Dalmatinca </v>
      </c>
      <c r="C10" s="47" t="str">
        <f>VLOOKUP(F10,'Tablica rezultata'!D:F,3,0)</f>
        <v>Šibenik</v>
      </c>
      <c r="D10" s="47" t="str">
        <f>VLOOKUP(F10,'Tablica rezultata'!D:K,8,FALSE)</f>
        <v>https://vimeo.com/groups/414712/videos/190737696</v>
      </c>
      <c r="E10" s="47" t="str">
        <f>VLOOKUP(F10,'Tablica rezultata'!D:L,9,0)</f>
        <v>Mate Paić</v>
      </c>
      <c r="F10" s="26" t="s">
        <v>2821</v>
      </c>
      <c r="G10" s="48">
        <f>VLOOKUP(F10,'Tablica rezultata'!D:I,6,0)</f>
        <v>190</v>
      </c>
      <c r="H10" s="49">
        <f>VLOOKUP(F10,'Tablica rezultata'!D:J,7,0)</f>
        <v>3</v>
      </c>
      <c r="I10" s="11"/>
      <c r="J10" s="11"/>
      <c r="K10" s="12"/>
      <c r="L10" s="11"/>
      <c r="M10" s="12"/>
      <c r="N10" s="12"/>
      <c r="O10" s="14"/>
      <c r="P10" s="14"/>
    </row>
    <row r="11" spans="1:16" ht="15.75">
      <c r="A11" s="46">
        <f>IF((AND(H11=H10,G11=G10)),A10,COUNT($G$5:G11))</f>
        <v>5</v>
      </c>
      <c r="B11" s="47" t="str">
        <f>VLOOKUP(F11,'Tablica rezultata'!D:E,2,FALSE)</f>
        <v xml:space="preserve">OŠ Jurja Dalmatinca </v>
      </c>
      <c r="C11" s="47" t="str">
        <f>VLOOKUP(F11,'Tablica rezultata'!D:F,3,0)</f>
        <v>Šibenik</v>
      </c>
      <c r="D11" s="47" t="str">
        <f>VLOOKUP(F11,'Tablica rezultata'!D:K,8,FALSE)</f>
        <v>https://vimeo.com/190874809</v>
      </c>
      <c r="E11" s="47" t="str">
        <f>VLOOKUP(F11,'Tablica rezultata'!D:L,9,0)</f>
        <v>Mate Paić</v>
      </c>
      <c r="F11" s="26" t="s">
        <v>2827</v>
      </c>
      <c r="G11" s="47">
        <f>VLOOKUP(F11,'Tablica rezultata'!D:I,6,0)</f>
        <v>190</v>
      </c>
      <c r="H11" s="49">
        <f>VLOOKUP(F11,'Tablica rezultata'!D:J,7,0)</f>
        <v>3</v>
      </c>
      <c r="I11" s="11"/>
      <c r="J11" s="11"/>
      <c r="K11" s="12"/>
      <c r="L11" s="11"/>
      <c r="M11" s="12"/>
      <c r="N11" s="12"/>
      <c r="O11" s="14"/>
      <c r="P11" s="14"/>
    </row>
    <row r="12" spans="1:16" ht="15.75">
      <c r="A12" s="46">
        <f>IF((AND(H12=H11,G12=G11)),A11,COUNT($G$5:G12))</f>
        <v>8</v>
      </c>
      <c r="B12" s="47" t="str">
        <f>VLOOKUP(F12,'Tablica rezultata'!D:E,2,FALSE)</f>
        <v xml:space="preserve">OŠ Jurja Šižgorića </v>
      </c>
      <c r="C12" s="47" t="str">
        <f>VLOOKUP(F12,'Tablica rezultata'!D:F,3,0)</f>
        <v>Šibenik</v>
      </c>
      <c r="D12" s="47" t="str">
        <f>VLOOKUP(F12,'Tablica rezultata'!D:K,8,FALSE)</f>
        <v>https://vimeo.com/190466054</v>
      </c>
      <c r="E12" s="47" t="str">
        <f>VLOOKUP(F12,'Tablica rezultata'!D:L,9,0)</f>
        <v>Ivana Kalebić</v>
      </c>
      <c r="F12" s="26" t="s">
        <v>3036</v>
      </c>
      <c r="G12" s="47">
        <f>VLOOKUP(F12,'Tablica rezultata'!D:I,6,0)</f>
        <v>190</v>
      </c>
      <c r="H12" s="49">
        <f>VLOOKUP(F12,'Tablica rezultata'!D:J,7,0)</f>
        <v>3.1</v>
      </c>
      <c r="I12" s="11"/>
      <c r="J12" s="11"/>
      <c r="K12" s="12"/>
      <c r="L12" s="11"/>
      <c r="M12" s="12"/>
      <c r="N12" s="12"/>
      <c r="O12" s="14"/>
      <c r="P12" s="14"/>
    </row>
    <row r="13" spans="1:16" ht="15.75">
      <c r="A13" s="46">
        <f>IF((AND(H13=H12,G13=G12)),A12,COUNT($G$5:G13))</f>
        <v>9</v>
      </c>
      <c r="B13" s="47" t="str">
        <f>VLOOKUP(F13,'Tablica rezultata'!D:E,2,FALSE)</f>
        <v xml:space="preserve">OŠ Jurja Dalmatinca </v>
      </c>
      <c r="C13" s="47" t="str">
        <f>VLOOKUP(F13,'Tablica rezultata'!D:F,3,0)</f>
        <v>Šibenik</v>
      </c>
      <c r="D13" s="47" t="str">
        <f>VLOOKUP(F13,'Tablica rezultata'!D:K,8,FALSE)</f>
        <v>https://vimeo.com/groups/414712/videos/190737729</v>
      </c>
      <c r="E13" s="47" t="str">
        <f>VLOOKUP(F13,'Tablica rezultata'!D:L,9,0)</f>
        <v>Mate Paić</v>
      </c>
      <c r="F13" s="26" t="s">
        <v>2823</v>
      </c>
      <c r="G13" s="47">
        <f>VLOOKUP(F13,'Tablica rezultata'!D:I,6,0)</f>
        <v>190</v>
      </c>
      <c r="H13" s="49">
        <f>VLOOKUP(F13,'Tablica rezultata'!D:J,7,0)</f>
        <v>3.2</v>
      </c>
      <c r="I13" s="11"/>
      <c r="J13" s="11"/>
      <c r="K13" s="12"/>
      <c r="L13" s="11"/>
      <c r="M13" s="12"/>
      <c r="N13" s="12"/>
      <c r="O13" s="14"/>
      <c r="P13" s="14"/>
    </row>
    <row r="14" spans="1:16" ht="15.75">
      <c r="A14" s="46">
        <f>IF((AND(H14=H13,G14=G13)),A13,COUNT($G$5:G14))</f>
        <v>10</v>
      </c>
      <c r="B14" s="47" t="str">
        <f>VLOOKUP(F14,'Tablica rezultata'!D:E,2,FALSE)</f>
        <v xml:space="preserve">OŠ Jurja Dalmatinca </v>
      </c>
      <c r="C14" s="47" t="str">
        <f>VLOOKUP(F14,'Tablica rezultata'!D:F,3,0)</f>
        <v>Šibenik</v>
      </c>
      <c r="D14" s="47" t="str">
        <f>VLOOKUP(F14,'Tablica rezultata'!D:K,8,FALSE)</f>
        <v>https://vimeo.com/groups/414712/videos/190735975</v>
      </c>
      <c r="E14" s="47" t="str">
        <f>VLOOKUP(F14,'Tablica rezultata'!D:L,9,0)</f>
        <v>Mate Paić</v>
      </c>
      <c r="F14" s="26" t="s">
        <v>2816</v>
      </c>
      <c r="G14" s="47">
        <f>VLOOKUP(F14,'Tablica rezultata'!D:I,6,0)</f>
        <v>190</v>
      </c>
      <c r="H14" s="49">
        <f>VLOOKUP(F14,'Tablica rezultata'!D:J,7,0)</f>
        <v>3.3</v>
      </c>
      <c r="I14" s="11"/>
      <c r="J14" s="11"/>
      <c r="K14" s="12"/>
      <c r="L14" s="11"/>
      <c r="M14" s="12"/>
      <c r="N14" s="12"/>
      <c r="O14" s="14"/>
      <c r="P14" s="14"/>
    </row>
    <row r="15" spans="1:16" ht="15.75">
      <c r="A15" s="46">
        <f>IF((AND(H15=H14,G15=G14)),A14,COUNT($G$5:G15))</f>
        <v>10</v>
      </c>
      <c r="B15" s="47" t="str">
        <f>VLOOKUP(F15,'Tablica rezultata'!D:E,2,FALSE)</f>
        <v xml:space="preserve">OŠ Jurja Šižgorića </v>
      </c>
      <c r="C15" s="47" t="str">
        <f>VLOOKUP(F15,'Tablica rezultata'!D:F,3,0)</f>
        <v>Šibenik</v>
      </c>
      <c r="D15" s="47" t="str">
        <f>VLOOKUP(F15,'Tablica rezultata'!D:K,8,FALSE)</f>
        <v>https://vimeo.com/190466748</v>
      </c>
      <c r="E15" s="47" t="str">
        <f>VLOOKUP(F15,'Tablica rezultata'!D:L,9,0)</f>
        <v>Ivana Kalebić</v>
      </c>
      <c r="F15" s="26" t="s">
        <v>3029</v>
      </c>
      <c r="G15" s="47">
        <f>VLOOKUP(F15,'Tablica rezultata'!D:I,6,0)</f>
        <v>190</v>
      </c>
      <c r="H15" s="49">
        <f>VLOOKUP(F15,'Tablica rezultata'!D:J,7,0)</f>
        <v>3.3</v>
      </c>
      <c r="I15" s="11"/>
      <c r="J15" s="11"/>
      <c r="K15" s="12"/>
      <c r="L15" s="11"/>
      <c r="M15" s="12"/>
      <c r="N15" s="12"/>
      <c r="O15" s="14"/>
      <c r="P15" s="14"/>
    </row>
    <row r="16" spans="1:16" ht="15.75">
      <c r="A16" s="46">
        <f>IF((AND(H16=H15,G16=G15)),A15,COUNT($G$5:G16))</f>
        <v>12</v>
      </c>
      <c r="B16" s="47" t="str">
        <f>VLOOKUP(F16,'Tablica rezultata'!D:E,2,FALSE)</f>
        <v xml:space="preserve">OŠ Jurja Dalmatinca </v>
      </c>
      <c r="C16" s="47" t="str">
        <f>VLOOKUP(F16,'Tablica rezultata'!D:F,3,0)</f>
        <v>Šibenik</v>
      </c>
      <c r="D16" s="47" t="str">
        <f>VLOOKUP(F16,'Tablica rezultata'!D:K,8,FALSE)</f>
        <v>https://vimeo.com/groups/414712/videos/190736383</v>
      </c>
      <c r="E16" s="47" t="str">
        <f>VLOOKUP(F16,'Tablica rezultata'!D:L,9,0)</f>
        <v>Mate Paić</v>
      </c>
      <c r="F16" s="26" t="s">
        <v>2818</v>
      </c>
      <c r="G16" s="47">
        <f>VLOOKUP(F16,'Tablica rezultata'!D:I,6,0)</f>
        <v>190</v>
      </c>
      <c r="H16" s="49">
        <f>VLOOKUP(F16,'Tablica rezultata'!D:J,7,0)</f>
        <v>3.4</v>
      </c>
      <c r="I16" s="11"/>
      <c r="J16" s="11"/>
      <c r="K16" s="12"/>
      <c r="L16" s="11"/>
      <c r="M16" s="12"/>
      <c r="N16" s="12"/>
      <c r="O16" s="14"/>
      <c r="P16" s="14"/>
    </row>
    <row r="17" spans="1:16" ht="15.75">
      <c r="A17" s="46">
        <f>IF((AND(H17=H16,G17=G16)),A16,COUNT($G$5:G17))</f>
        <v>12</v>
      </c>
      <c r="B17" s="47" t="str">
        <f>VLOOKUP(F17,'Tablica rezultata'!D:E,2,FALSE)</f>
        <v xml:space="preserve">OŠ Jurja Dalmatinca </v>
      </c>
      <c r="C17" s="47" t="str">
        <f>VLOOKUP(F17,'Tablica rezultata'!D:F,3,0)</f>
        <v>Šibenik</v>
      </c>
      <c r="D17" s="47" t="str">
        <f>VLOOKUP(F17,'Tablica rezultata'!D:K,8,FALSE)</f>
        <v>https://vimeo.com/groups/414712/videos/190737678</v>
      </c>
      <c r="E17" s="47" t="str">
        <f>VLOOKUP(F17,'Tablica rezultata'!D:L,9,0)</f>
        <v>Mate Paić</v>
      </c>
      <c r="F17" s="26" t="s">
        <v>2820</v>
      </c>
      <c r="G17" s="48">
        <f>VLOOKUP(F17,'Tablica rezultata'!D:I,6,0)</f>
        <v>190</v>
      </c>
      <c r="H17" s="49">
        <f>VLOOKUP(F17,'Tablica rezultata'!D:J,7,0)</f>
        <v>3.4</v>
      </c>
      <c r="I17" s="11"/>
      <c r="J17" s="11"/>
      <c r="K17" s="12"/>
      <c r="L17" s="11"/>
      <c r="M17" s="12"/>
      <c r="N17" s="12"/>
      <c r="O17" s="14"/>
      <c r="P17" s="14"/>
    </row>
    <row r="18" spans="1:16" ht="15.75">
      <c r="A18" s="46">
        <f>IF((AND(H18=H17,G18=G17)),A17,COUNT($G$5:G18))</f>
        <v>12</v>
      </c>
      <c r="B18" s="47" t="str">
        <f>VLOOKUP(F18,'Tablica rezultata'!D:E,2,FALSE)</f>
        <v xml:space="preserve">OŠ Jurja Dalmatinca </v>
      </c>
      <c r="C18" s="47" t="str">
        <f>VLOOKUP(F18,'Tablica rezultata'!D:F,3,0)</f>
        <v>Šibenik</v>
      </c>
      <c r="D18" s="47" t="str">
        <f>VLOOKUP(F18,'Tablica rezultata'!D:K,8,FALSE)</f>
        <v>https://vimeo.com/190874798</v>
      </c>
      <c r="E18" s="47" t="str">
        <f>VLOOKUP(F18,'Tablica rezultata'!D:L,9,0)</f>
        <v>Mate Paić</v>
      </c>
      <c r="F18" s="26" t="s">
        <v>2829</v>
      </c>
      <c r="G18" s="47">
        <f>VLOOKUP(F18,'Tablica rezultata'!D:I,6,0)</f>
        <v>190</v>
      </c>
      <c r="H18" s="49">
        <f>VLOOKUP(F18,'Tablica rezultata'!D:J,7,0)</f>
        <v>3.4</v>
      </c>
      <c r="I18" s="11"/>
      <c r="J18" s="11"/>
      <c r="K18" s="12"/>
      <c r="L18" s="11"/>
      <c r="M18" s="12"/>
      <c r="N18" s="12"/>
      <c r="O18" s="14"/>
      <c r="P18" s="14"/>
    </row>
    <row r="19" spans="1:16" ht="15.75">
      <c r="A19" s="46">
        <f>IF((AND(H19=H18,G19=G18)),A18,COUNT($G$5:G19))</f>
        <v>12</v>
      </c>
      <c r="B19" s="47" t="str">
        <f>VLOOKUP(F19,'Tablica rezultata'!D:E,2,FALSE)</f>
        <v xml:space="preserve">OŠ Jurja Šižgorića </v>
      </c>
      <c r="C19" s="47" t="str">
        <f>VLOOKUP(F19,'Tablica rezultata'!D:F,3,0)</f>
        <v>Šibenik</v>
      </c>
      <c r="D19" s="47" t="str">
        <f>VLOOKUP(F19,'Tablica rezultata'!D:K,8,FALSE)</f>
        <v>https://vimeo.com/190467494</v>
      </c>
      <c r="E19" s="47" t="str">
        <f>VLOOKUP(F19,'Tablica rezultata'!D:L,9,0)</f>
        <v>Ivana Kalebić</v>
      </c>
      <c r="F19" s="26" t="s">
        <v>3033</v>
      </c>
      <c r="G19" s="47">
        <f>VLOOKUP(F19,'Tablica rezultata'!D:I,6,0)</f>
        <v>190</v>
      </c>
      <c r="H19" s="49">
        <f>VLOOKUP(F19,'Tablica rezultata'!D:J,7,0)</f>
        <v>3.4</v>
      </c>
      <c r="I19" s="11"/>
      <c r="J19" s="11"/>
      <c r="K19" s="12"/>
      <c r="L19" s="11"/>
      <c r="M19" s="12"/>
      <c r="N19" s="12"/>
      <c r="O19" s="14"/>
      <c r="P19" s="14"/>
    </row>
    <row r="20" spans="1:16" ht="15.75">
      <c r="A20" s="46">
        <f>IF((AND(H20=H19,G20=G19)),A19,COUNT($G$5:G20))</f>
        <v>12</v>
      </c>
      <c r="B20" s="47" t="str">
        <f>VLOOKUP(F20,'Tablica rezultata'!D:E,2,FALSE)</f>
        <v xml:space="preserve">OŠ Jurja Šižgorića </v>
      </c>
      <c r="C20" s="47" t="str">
        <f>VLOOKUP(F20,'Tablica rezultata'!D:F,3,0)</f>
        <v>Šibenik</v>
      </c>
      <c r="D20" s="47" t="str">
        <f>VLOOKUP(F20,'Tablica rezultata'!D:K,8,FALSE)</f>
        <v>https://vimeo.com/190467761</v>
      </c>
      <c r="E20" s="47" t="str">
        <f>VLOOKUP(F20,'Tablica rezultata'!D:L,9,0)</f>
        <v>Ivana Kalebić</v>
      </c>
      <c r="F20" s="26" t="s">
        <v>3038</v>
      </c>
      <c r="G20" s="47">
        <f>VLOOKUP(F20,'Tablica rezultata'!D:I,6,0)</f>
        <v>190</v>
      </c>
      <c r="H20" s="49">
        <f>VLOOKUP(F20,'Tablica rezultata'!D:J,7,0)</f>
        <v>3.4</v>
      </c>
      <c r="I20" s="11"/>
      <c r="J20" s="11"/>
      <c r="K20" s="12"/>
      <c r="L20" s="11"/>
      <c r="M20" s="12"/>
      <c r="N20" s="12"/>
      <c r="O20" s="14"/>
      <c r="P20" s="14"/>
    </row>
    <row r="21" spans="1:16" ht="15.75">
      <c r="A21" s="46">
        <f>IF((AND(H21=H20,G21=G20)),A20,COUNT($G$5:G21))</f>
        <v>17</v>
      </c>
      <c r="B21" s="47" t="str">
        <f>VLOOKUP(F21,'Tablica rezultata'!D:E,2,FALSE)</f>
        <v xml:space="preserve">OŠ Jurja Dalmatinca </v>
      </c>
      <c r="C21" s="47" t="str">
        <f>VLOOKUP(F21,'Tablica rezultata'!D:F,3,0)</f>
        <v>Šibenik</v>
      </c>
      <c r="D21" s="47" t="str">
        <f>VLOOKUP(F21,'Tablica rezultata'!D:K,8,FALSE)</f>
        <v>https://vimeo.com/groups/414712/videos/190736318</v>
      </c>
      <c r="E21" s="47" t="str">
        <f>VLOOKUP(F21,'Tablica rezultata'!D:L,9,0)</f>
        <v>Mate Paić</v>
      </c>
      <c r="F21" s="26" t="s">
        <v>2817</v>
      </c>
      <c r="G21" s="47">
        <f>VLOOKUP(F21,'Tablica rezultata'!D:I,6,0)</f>
        <v>190</v>
      </c>
      <c r="H21" s="49">
        <f>VLOOKUP(F21,'Tablica rezultata'!D:J,7,0)</f>
        <v>3.5</v>
      </c>
      <c r="I21" s="11"/>
      <c r="J21" s="11"/>
      <c r="K21" s="12"/>
      <c r="L21" s="11"/>
      <c r="M21" s="12"/>
      <c r="N21" s="12"/>
      <c r="O21" s="14"/>
      <c r="P21" s="14"/>
    </row>
    <row r="22" spans="1:16" ht="15.75">
      <c r="A22" s="46">
        <f>IF((AND(H22=H21,G22=G21)),A21,COUNT($G$5:G22))</f>
        <v>17</v>
      </c>
      <c r="B22" s="47" t="str">
        <f>VLOOKUP(F22,'Tablica rezultata'!D:E,2,FALSE)</f>
        <v xml:space="preserve">OŠ Jurja Dalmatinca </v>
      </c>
      <c r="C22" s="47" t="str">
        <f>VLOOKUP(F22,'Tablica rezultata'!D:F,3,0)</f>
        <v>Šibenik</v>
      </c>
      <c r="D22" s="47" t="str">
        <f>VLOOKUP(F22,'Tablica rezultata'!D:K,8,FALSE)</f>
        <v>https://vimeo.com/groups/414712/videos/190737721</v>
      </c>
      <c r="E22" s="47" t="str">
        <f>VLOOKUP(F22,'Tablica rezultata'!D:L,9,0)</f>
        <v>Mate Paić</v>
      </c>
      <c r="F22" s="26" t="s">
        <v>2822</v>
      </c>
      <c r="G22" s="47">
        <f>VLOOKUP(F22,'Tablica rezultata'!D:I,6,0)</f>
        <v>190</v>
      </c>
      <c r="H22" s="49">
        <f>VLOOKUP(F22,'Tablica rezultata'!D:J,7,0)</f>
        <v>3.5</v>
      </c>
      <c r="I22" s="11"/>
      <c r="J22" s="13"/>
      <c r="K22" s="12"/>
      <c r="L22" s="11"/>
      <c r="M22" s="12"/>
      <c r="N22" s="12"/>
      <c r="O22" s="14"/>
      <c r="P22" s="14"/>
    </row>
    <row r="23" spans="1:16" ht="15.75">
      <c r="A23" s="46">
        <f>IF((AND(H23=H22,G23=G22)),A22,COUNT($G$5:G23))</f>
        <v>17</v>
      </c>
      <c r="B23" s="47" t="str">
        <f>VLOOKUP(F23,'Tablica rezultata'!D:E,2,FALSE)</f>
        <v xml:space="preserve">OŠ Jurja Šižgorića </v>
      </c>
      <c r="C23" s="47" t="str">
        <f>VLOOKUP(F23,'Tablica rezultata'!D:F,3,0)</f>
        <v>Šibenik</v>
      </c>
      <c r="D23" s="47" t="str">
        <f>VLOOKUP(F23,'Tablica rezultata'!D:K,8,FALSE)</f>
        <v>https://vimeo.com/190467054</v>
      </c>
      <c r="E23" s="47" t="str">
        <f>VLOOKUP(F23,'Tablica rezultata'!D:L,9,0)</f>
        <v>Ivana Kalebić</v>
      </c>
      <c r="F23" s="26" t="s">
        <v>3031</v>
      </c>
      <c r="G23" s="47">
        <f>VLOOKUP(F23,'Tablica rezultata'!D:I,6,0)</f>
        <v>190</v>
      </c>
      <c r="H23" s="49">
        <f>VLOOKUP(F23,'Tablica rezultata'!D:J,7,0)</f>
        <v>3.5</v>
      </c>
      <c r="I23" s="11"/>
      <c r="J23" s="13"/>
      <c r="K23" s="12"/>
      <c r="L23" s="11"/>
      <c r="M23" s="12"/>
      <c r="N23" s="12"/>
      <c r="O23" s="14"/>
      <c r="P23" s="14"/>
    </row>
    <row r="24" spans="1:16" ht="15.75">
      <c r="A24" s="46">
        <f>IF((AND(H24=H23,G24=G23)),A23,COUNT($G$5:G24))</f>
        <v>17</v>
      </c>
      <c r="B24" s="47" t="str">
        <f>VLOOKUP(F24,'Tablica rezultata'!D:E,2,FALSE)</f>
        <v xml:space="preserve">OŠ Jurja Šižgorića </v>
      </c>
      <c r="C24" s="47" t="str">
        <f>VLOOKUP(F24,'Tablica rezultata'!D:F,3,0)</f>
        <v>Šibenik</v>
      </c>
      <c r="D24" s="47" t="str">
        <f>VLOOKUP(F24,'Tablica rezultata'!D:K,8,FALSE)</f>
        <v>https://vimeo.com/190468110</v>
      </c>
      <c r="E24" s="47" t="str">
        <f>VLOOKUP(F24,'Tablica rezultata'!D:L,9,0)</f>
        <v>Ivana Kalebić</v>
      </c>
      <c r="F24" s="26" t="s">
        <v>3040</v>
      </c>
      <c r="G24" s="47">
        <f>VLOOKUP(F24,'Tablica rezultata'!D:I,6,0)</f>
        <v>190</v>
      </c>
      <c r="H24" s="49">
        <f>VLOOKUP(F24,'Tablica rezultata'!D:J,7,0)</f>
        <v>3.5</v>
      </c>
      <c r="I24" s="11"/>
      <c r="J24" s="11"/>
      <c r="K24" s="12"/>
      <c r="L24" s="11"/>
      <c r="M24" s="12"/>
      <c r="N24" s="12"/>
      <c r="O24" s="14"/>
      <c r="P24" s="14"/>
    </row>
    <row r="25" spans="1:16" ht="15.75">
      <c r="A25" s="46">
        <f>IF((AND(H25=H24,G25=G24)),A24,COUNT($G$5:G25))</f>
        <v>21</v>
      </c>
      <c r="B25" s="47" t="str">
        <f>VLOOKUP(F25,'Tablica rezultata'!D:E,2,FALSE)</f>
        <v xml:space="preserve">OŠ Jurja Dalmatinca </v>
      </c>
      <c r="C25" s="47" t="str">
        <f>VLOOKUP(F25,'Tablica rezultata'!D:F,3,0)</f>
        <v>Šibenik</v>
      </c>
      <c r="D25" s="47" t="str">
        <f>VLOOKUP(F25,'Tablica rezultata'!D:K,8,FALSE)</f>
        <v>https://vimeo.com/190874780</v>
      </c>
      <c r="E25" s="47" t="str">
        <f>VLOOKUP(F25,'Tablica rezultata'!D:L,9,0)</f>
        <v>Mate Paić</v>
      </c>
      <c r="F25" s="26" t="s">
        <v>2831</v>
      </c>
      <c r="G25" s="47">
        <f>VLOOKUP(F25,'Tablica rezultata'!D:I,6,0)</f>
        <v>190</v>
      </c>
      <c r="H25" s="49">
        <f>VLOOKUP(F25,'Tablica rezultata'!D:J,7,0)</f>
        <v>3.6</v>
      </c>
      <c r="I25" s="11"/>
      <c r="J25" s="13"/>
      <c r="K25" s="12"/>
      <c r="L25" s="11"/>
      <c r="M25" s="12"/>
      <c r="N25" s="12"/>
      <c r="O25" s="14"/>
      <c r="P25" s="14"/>
    </row>
    <row r="26" spans="1:16" ht="15.75">
      <c r="A26" s="46">
        <f>IF((AND(H26=H25,G26=G25)),A25,COUNT($G$5:G26))</f>
        <v>22</v>
      </c>
      <c r="B26" s="47" t="str">
        <f>VLOOKUP(F26,'Tablica rezultata'!D:E,2,FALSE)</f>
        <v xml:space="preserve">OŠ Jurja Šižgorića </v>
      </c>
      <c r="C26" s="47" t="str">
        <f>VLOOKUP(F26,'Tablica rezultata'!D:F,3,0)</f>
        <v>Šibenik</v>
      </c>
      <c r="D26" s="47" t="str">
        <f>VLOOKUP(F26,'Tablica rezultata'!D:K,8,FALSE)</f>
        <v>https://vimeo.com/190468399</v>
      </c>
      <c r="E26" s="47" t="str">
        <f>VLOOKUP(F26,'Tablica rezultata'!D:L,9,0)</f>
        <v>Ivana Kalebić</v>
      </c>
      <c r="F26" s="26" t="s">
        <v>3042</v>
      </c>
      <c r="G26" s="47">
        <f>VLOOKUP(F26,'Tablica rezultata'!D:I,6,0)</f>
        <v>190</v>
      </c>
      <c r="H26" s="49">
        <f>VLOOKUP(F26,'Tablica rezultata'!D:J,7,0)</f>
        <v>3.7</v>
      </c>
      <c r="I26" s="11"/>
      <c r="J26" s="11"/>
      <c r="K26" s="12"/>
      <c r="L26" s="11"/>
      <c r="M26" s="12"/>
      <c r="N26" s="12"/>
      <c r="O26" s="14"/>
      <c r="P26" s="14"/>
    </row>
    <row r="27" spans="1:16" ht="15.75">
      <c r="A27" s="46">
        <f>IF((AND(H27=H26,G27=G26)),A26,COUNT($G$5:G27))</f>
        <v>22</v>
      </c>
      <c r="B27" s="47" t="str">
        <f>VLOOKUP(F27,'Tablica rezultata'!D:E,2,FALSE)</f>
        <v xml:space="preserve">OŠ Jurja Šižgorića </v>
      </c>
      <c r="C27" s="47" t="str">
        <f>VLOOKUP(F27,'Tablica rezultata'!D:F,3,0)</f>
        <v>Šibenik</v>
      </c>
      <c r="D27" s="47" t="str">
        <f>VLOOKUP(F27,'Tablica rezultata'!D:K,8,FALSE)</f>
        <v>https://vimeo.com/190468689</v>
      </c>
      <c r="E27" s="47" t="str">
        <f>VLOOKUP(F27,'Tablica rezultata'!D:L,9,0)</f>
        <v>Ivana Kalebić</v>
      </c>
      <c r="F27" s="26" t="s">
        <v>3044</v>
      </c>
      <c r="G27" s="47">
        <f>VLOOKUP(F27,'Tablica rezultata'!D:I,6,0)</f>
        <v>190</v>
      </c>
      <c r="H27" s="49">
        <f>VLOOKUP(F27,'Tablica rezultata'!D:J,7,0)</f>
        <v>3.7</v>
      </c>
      <c r="I27" s="11"/>
      <c r="J27" s="11"/>
      <c r="K27" s="12"/>
      <c r="L27" s="11"/>
      <c r="M27" s="12"/>
      <c r="N27" s="12"/>
      <c r="O27" s="14"/>
      <c r="P27" s="14"/>
    </row>
    <row r="28" spans="1:16" ht="15.75">
      <c r="A28" s="46">
        <f>IF((AND(H28=H27,G28=G27)),A27,COUNT($G$5:G28))</f>
        <v>24</v>
      </c>
      <c r="B28" s="47" t="str">
        <f>VLOOKUP(F28,'Tablica rezultata'!D:E,2,FALSE)</f>
        <v xml:space="preserve">OŠ Jurja Dalmatinca </v>
      </c>
      <c r="C28" s="47" t="str">
        <f>VLOOKUP(F28,'Tablica rezultata'!D:F,3,0)</f>
        <v>Šibenik</v>
      </c>
      <c r="D28" s="47" t="str">
        <f>VLOOKUP(F28,'Tablica rezultata'!D:K,8,FALSE)</f>
        <v>https://vimeo.com/190874828</v>
      </c>
      <c r="E28" s="47" t="str">
        <f>VLOOKUP(F28,'Tablica rezultata'!D:L,9,0)</f>
        <v>Mate Paić</v>
      </c>
      <c r="F28" s="26" t="s">
        <v>2825</v>
      </c>
      <c r="G28" s="47">
        <f>VLOOKUP(F28,'Tablica rezultata'!D:I,6,0)</f>
        <v>190</v>
      </c>
      <c r="H28" s="49">
        <f>VLOOKUP(F28,'Tablica rezultata'!D:J,7,0)</f>
        <v>4</v>
      </c>
      <c r="I28" s="11"/>
      <c r="J28" s="11"/>
      <c r="K28" s="12"/>
      <c r="L28" s="11"/>
      <c r="M28" s="12"/>
      <c r="N28" s="12"/>
      <c r="O28" s="14"/>
      <c r="P28" s="14"/>
    </row>
    <row r="29" spans="1:16" ht="15.75">
      <c r="A29" s="46">
        <f>IF((AND(H29=H28,G29=G28)),A28,COUNT($G$5:G29))</f>
        <v>25</v>
      </c>
      <c r="B29" s="47" t="str">
        <f>VLOOKUP(F29,'Tablica rezultata'!D:E,2,FALSE)</f>
        <v>OŠ Brodarica</v>
      </c>
      <c r="C29" s="47" t="str">
        <f>VLOOKUP(F29,'Tablica rezultata'!D:F,3,0)</f>
        <v>Brodarica Šibenik</v>
      </c>
      <c r="D29" s="47" t="str">
        <f>VLOOKUP(F29,'Tablica rezultata'!D:K,8,FALSE)</f>
        <v>https://vimeo.com/190308647</v>
      </c>
      <c r="E29" s="47" t="str">
        <f>VLOOKUP(F29,'Tablica rezultata'!D:L,9,0)</f>
        <v>Ivana Križanac</v>
      </c>
      <c r="F29" s="26" t="s">
        <v>2758</v>
      </c>
      <c r="G29" s="47">
        <f>VLOOKUP(F29,'Tablica rezultata'!D:I,6,0)</f>
        <v>190</v>
      </c>
      <c r="H29" s="49">
        <f>VLOOKUP(F29,'Tablica rezultata'!D:J,7,0)</f>
        <v>11</v>
      </c>
      <c r="I29" s="11"/>
      <c r="J29" s="13"/>
      <c r="K29" s="12"/>
      <c r="L29" s="11"/>
      <c r="M29" s="12"/>
      <c r="N29" s="12"/>
      <c r="O29" s="14"/>
      <c r="P29" s="14"/>
    </row>
    <row r="30" spans="1:16" ht="15.75">
      <c r="A30" s="46">
        <f>IF((AND(H30=H29,G30=G29)),A29,COUNT($G$5:G30))</f>
        <v>26</v>
      </c>
      <c r="B30" s="47" t="str">
        <f>VLOOKUP(F30,'Tablica rezultata'!D:E,2,FALSE)</f>
        <v>OŠ Brodarica</v>
      </c>
      <c r="C30" s="47" t="str">
        <f>VLOOKUP(F30,'Tablica rezultata'!D:F,3,0)</f>
        <v>Brodarica Šibenik</v>
      </c>
      <c r="D30" s="47" t="str">
        <f>VLOOKUP(F30,'Tablica rezultata'!D:K,8,FALSE)</f>
        <v>https://vimeo.com/190064967</v>
      </c>
      <c r="E30" s="47" t="str">
        <f>VLOOKUP(F30,'Tablica rezultata'!D:L,9,0)</f>
        <v>Marina Nadoveza</v>
      </c>
      <c r="F30" s="26" t="s">
        <v>2755</v>
      </c>
      <c r="G30" s="47">
        <f>VLOOKUP(F30,'Tablica rezultata'!D:I,6,0)</f>
        <v>190</v>
      </c>
      <c r="H30" s="49">
        <f>VLOOKUP(F30,'Tablica rezultata'!D:J,7,0)</f>
        <v>12</v>
      </c>
      <c r="I30" s="11"/>
      <c r="J30" s="13"/>
      <c r="K30" s="17"/>
      <c r="L30" s="11"/>
      <c r="M30" s="12"/>
      <c r="N30" s="12"/>
      <c r="O30" s="14"/>
      <c r="P30" s="14"/>
    </row>
    <row r="31" spans="1:16" ht="15.75">
      <c r="A31" s="46">
        <f>IF((AND(H31=H30,G31=G30)),A30,COUNT($G$5:G31))</f>
        <v>26</v>
      </c>
      <c r="B31" s="47" t="str">
        <f>VLOOKUP(F31,'Tablica rezultata'!D:E,2,FALSE)</f>
        <v>OŠ Brodarica</v>
      </c>
      <c r="C31" s="47" t="str">
        <f>VLOOKUP(F31,'Tablica rezultata'!D:F,3,0)</f>
        <v>Brodarica Šibenik</v>
      </c>
      <c r="D31" s="47" t="str">
        <f>VLOOKUP(F31,'Tablica rezultata'!D:K,8,FALSE)</f>
        <v>https://vimeo.com/190308648</v>
      </c>
      <c r="E31" s="47" t="str">
        <f>VLOOKUP(F31,'Tablica rezultata'!D:L,9,0)</f>
        <v>Ivana Križanac</v>
      </c>
      <c r="F31" s="26" t="s">
        <v>2759</v>
      </c>
      <c r="G31" s="47">
        <f>VLOOKUP(F31,'Tablica rezultata'!D:I,6,0)</f>
        <v>190</v>
      </c>
      <c r="H31" s="49">
        <f>VLOOKUP(F31,'Tablica rezultata'!D:J,7,0)</f>
        <v>12</v>
      </c>
      <c r="I31" s="11"/>
      <c r="J31" s="13"/>
      <c r="K31" s="17"/>
      <c r="L31" s="11"/>
      <c r="M31" s="12"/>
      <c r="N31" s="12"/>
      <c r="O31" s="14"/>
      <c r="P31" s="14"/>
    </row>
    <row r="32" spans="1:16" ht="15.75">
      <c r="A32" s="46">
        <f>IF((AND(H32=H31,G32=G31)),A31,COUNT($G$5:G32))</f>
        <v>28</v>
      </c>
      <c r="B32" s="47" t="str">
        <f>VLOOKUP(F32,'Tablica rezultata'!D:E,2,FALSE)</f>
        <v>OŠ Brodarica</v>
      </c>
      <c r="C32" s="47" t="str">
        <f>VLOOKUP(F32,'Tablica rezultata'!D:F,3,0)</f>
        <v>Brodarica Šibenik</v>
      </c>
      <c r="D32" s="47" t="str">
        <f>VLOOKUP(F32,'Tablica rezultata'!D:K,8,FALSE)</f>
        <v>https://vimeo.com/190064968</v>
      </c>
      <c r="E32" s="47" t="str">
        <f>VLOOKUP(F32,'Tablica rezultata'!D:L,9,0)</f>
        <v>Marina Nadoveza</v>
      </c>
      <c r="F32" s="26" t="s">
        <v>2756</v>
      </c>
      <c r="G32" s="47">
        <f>VLOOKUP(F32,'Tablica rezultata'!D:I,6,0)</f>
        <v>190</v>
      </c>
      <c r="H32" s="49">
        <f>VLOOKUP(F32,'Tablica rezultata'!D:J,7,0)</f>
        <v>13</v>
      </c>
    </row>
    <row r="33" spans="1:16" ht="15.75">
      <c r="A33" s="46">
        <f>IF((AND(H33=H32,G33=G32)),A32,COUNT($G$5:G33))</f>
        <v>28</v>
      </c>
      <c r="B33" s="47" t="str">
        <f>VLOOKUP(F33,'Tablica rezultata'!D:E,2,FALSE)</f>
        <v>OŠ Brodarica</v>
      </c>
      <c r="C33" s="47" t="str">
        <f>VLOOKUP(F33,'Tablica rezultata'!D:F,3,0)</f>
        <v>Brodarica Šibenik</v>
      </c>
      <c r="D33" s="47" t="str">
        <f>VLOOKUP(F33,'Tablica rezultata'!D:K,8,FALSE)</f>
        <v>https://vimeo.com/190308649</v>
      </c>
      <c r="E33" s="47" t="str">
        <f>VLOOKUP(F33,'Tablica rezultata'!D:L,9,0)</f>
        <v>Ivana Križanac</v>
      </c>
      <c r="F33" s="26" t="s">
        <v>2760</v>
      </c>
      <c r="G33" s="47">
        <f>VLOOKUP(F33,'Tablica rezultata'!D:I,6,0)</f>
        <v>190</v>
      </c>
      <c r="H33" s="49">
        <f>VLOOKUP(F33,'Tablica rezultata'!D:J,7,0)</f>
        <v>13</v>
      </c>
    </row>
    <row r="34" spans="1:16" ht="15.75">
      <c r="A34" s="46">
        <f>IF((AND(H34=H33,G34=G33)),A33,COUNT($G$5:G34))</f>
        <v>30</v>
      </c>
      <c r="B34" s="47" t="str">
        <f>VLOOKUP(F34,'Tablica rezultata'!D:E,2,FALSE)</f>
        <v>OŠ Petra Krešimira IV.</v>
      </c>
      <c r="C34" s="47" t="str">
        <f>VLOOKUP(F34,'Tablica rezultata'!D:F,3,0)</f>
        <v>ŠIBENIK</v>
      </c>
      <c r="D34" s="47" t="str">
        <f>VLOOKUP(F34,'Tablica rezultata'!D:K,8,FALSE)</f>
        <v>https://vimeo.com/189217210</v>
      </c>
      <c r="E34" s="47" t="str">
        <f>VLOOKUP(F34,'Tablica rezultata'!D:L,9,0)</f>
        <v>Nataša Miškov</v>
      </c>
      <c r="F34" s="26" t="s">
        <v>2649</v>
      </c>
      <c r="G34" s="47">
        <f>VLOOKUP(F34,'Tablica rezultata'!D:I,6,0)</f>
        <v>180</v>
      </c>
      <c r="H34" s="49">
        <f>VLOOKUP(F34,'Tablica rezultata'!D:J,7,0)</f>
        <v>7</v>
      </c>
    </row>
    <row r="35" spans="1:16" ht="15.75">
      <c r="A35" s="46">
        <f>IF((AND(H35=H34,G35=G34)),A34,COUNT($G$5:G35))</f>
        <v>30</v>
      </c>
      <c r="B35" s="47" t="str">
        <f>VLOOKUP(F35,'Tablica rezultata'!D:E,2,FALSE)</f>
        <v>OŠ Petra Krešimira IV.</v>
      </c>
      <c r="C35" s="47" t="str">
        <f>VLOOKUP(F35,'Tablica rezultata'!D:F,3,0)</f>
        <v>ŠIBENIK</v>
      </c>
      <c r="D35" s="47" t="str">
        <f>VLOOKUP(F35,'Tablica rezultata'!D:K,8,FALSE)</f>
        <v>https://vimeo.com/189217210</v>
      </c>
      <c r="E35" s="47" t="str">
        <f>VLOOKUP(F35,'Tablica rezultata'!D:L,9,0)</f>
        <v>Nataša Miškov</v>
      </c>
      <c r="F35" s="26" t="s">
        <v>2650</v>
      </c>
      <c r="G35" s="47">
        <f>VLOOKUP(F35,'Tablica rezultata'!D:I,6,0)</f>
        <v>180</v>
      </c>
      <c r="H35" s="49">
        <f>VLOOKUP(F35,'Tablica rezultata'!D:J,7,0)</f>
        <v>7</v>
      </c>
    </row>
    <row r="36" spans="1:16" ht="15.75">
      <c r="A36" s="46">
        <f>IF((AND(H36=H35,G36=G35)),A35,COUNT($G$5:G36))</f>
        <v>32</v>
      </c>
      <c r="B36" s="47" t="str">
        <f>VLOOKUP(F36,'Tablica rezultata'!D:E,2,FALSE)</f>
        <v>OŠ Brodarica</v>
      </c>
      <c r="C36" s="47" t="str">
        <f>VLOOKUP(F36,'Tablica rezultata'!D:F,3,0)</f>
        <v>Brodarica Šibenik</v>
      </c>
      <c r="D36" s="47" t="str">
        <f>VLOOKUP(F36,'Tablica rezultata'!D:K,8,FALSE)</f>
        <v>https://vimeo.com/190360073</v>
      </c>
      <c r="E36" s="47" t="str">
        <f>VLOOKUP(F36,'Tablica rezultata'!D:L,9,0)</f>
        <v>Marina Nadoveza</v>
      </c>
      <c r="F36" s="26" t="s">
        <v>2762</v>
      </c>
      <c r="G36" s="47">
        <f>VLOOKUP(F36,'Tablica rezultata'!D:I,6,0)</f>
        <v>170</v>
      </c>
      <c r="H36" s="49">
        <f>VLOOKUP(F36,'Tablica rezultata'!D:J,7,0)</f>
        <v>10</v>
      </c>
    </row>
    <row r="37" spans="1:16" ht="15.75">
      <c r="A37" s="46">
        <f>IF((AND(H37=H36,G37=G36)),A36,COUNT($G$5:G37))</f>
        <v>33</v>
      </c>
      <c r="B37" s="47" t="str">
        <f>VLOOKUP(F37,'Tablica rezultata'!D:E,2,FALSE)</f>
        <v>OŠ Brodarica</v>
      </c>
      <c r="C37" s="47" t="str">
        <f>VLOOKUP(F37,'Tablica rezultata'!D:F,3,0)</f>
        <v>Brodarica Šibenik</v>
      </c>
      <c r="D37" s="47" t="str">
        <f>VLOOKUP(F37,'Tablica rezultata'!D:K,8,FALSE)</f>
        <v>https://vimeo.com/190314266</v>
      </c>
      <c r="E37" s="47" t="str">
        <f>VLOOKUP(F37,'Tablica rezultata'!D:L,9,0)</f>
        <v>Marina Nadoveza</v>
      </c>
      <c r="F37" s="26" t="s">
        <v>2763</v>
      </c>
      <c r="G37" s="47">
        <f>VLOOKUP(F37,'Tablica rezultata'!D:I,6,0)</f>
        <v>170</v>
      </c>
      <c r="H37" s="49">
        <f>VLOOKUP(F37,'Tablica rezultata'!D:J,7,0)</f>
        <v>11</v>
      </c>
    </row>
    <row r="38" spans="1:16" ht="15.75">
      <c r="A38" s="46">
        <f>IF((AND(H38=H37,G38=G37)),A37,COUNT($G$5:G38))</f>
        <v>34</v>
      </c>
      <c r="B38" s="47" t="str">
        <f>VLOOKUP(F38,'Tablica rezultata'!D:E,2,FALSE)</f>
        <v>OŠ Brodarica</v>
      </c>
      <c r="C38" s="47" t="str">
        <f>VLOOKUP(F38,'Tablica rezultata'!D:F,3,0)</f>
        <v>Brodarica Šibenik</v>
      </c>
      <c r="D38" s="47" t="str">
        <f>VLOOKUP(F38,'Tablica rezultata'!D:K,8,FALSE)</f>
        <v>https://vimeo.com/190308654</v>
      </c>
      <c r="E38" s="47" t="str">
        <f>VLOOKUP(F38,'Tablica rezultata'!D:L,9,0)</f>
        <v>Ivana Križanac</v>
      </c>
      <c r="F38" s="26" t="s">
        <v>2761</v>
      </c>
      <c r="G38" s="47">
        <f>VLOOKUP(F38,'Tablica rezultata'!D:I,6,0)</f>
        <v>160</v>
      </c>
      <c r="H38" s="49">
        <f>VLOOKUP(F38,'Tablica rezultata'!D:J,7,0)</f>
        <v>13</v>
      </c>
    </row>
    <row r="39" spans="1:16" ht="15.75">
      <c r="A39" s="46">
        <f>IF((AND(H39=H38,G39=G38)),A38,COUNT($G$5:G39))</f>
        <v>35</v>
      </c>
      <c r="B39" s="47" t="str">
        <f>VLOOKUP(F39,'Tablica rezultata'!D:E,2,FALSE)</f>
        <v>OŠ Brodarica</v>
      </c>
      <c r="C39" s="47" t="str">
        <f>VLOOKUP(F39,'Tablica rezultata'!D:F,3,0)</f>
        <v>Brodarica Šibenik</v>
      </c>
      <c r="D39" s="47" t="str">
        <f>VLOOKUP(F39,'Tablica rezultata'!D:K,8,FALSE)</f>
        <v>https://vimeo.com/190308646</v>
      </c>
      <c r="E39" s="47" t="str">
        <f>VLOOKUP(F39,'Tablica rezultata'!D:L,9,0)</f>
        <v>Ivana Križanac</v>
      </c>
      <c r="F39" s="26" t="s">
        <v>2757</v>
      </c>
      <c r="G39" s="47">
        <f>VLOOKUP(F39,'Tablica rezultata'!D:I,6,0)</f>
        <v>140</v>
      </c>
      <c r="H39" s="49">
        <f>VLOOKUP(F39,'Tablica rezultata'!D:J,7,0)</f>
        <v>9</v>
      </c>
    </row>
    <row r="40" spans="1:16" ht="15.75">
      <c r="A40" s="46">
        <f>IF((AND(H40=H39,G40=G39)),A39,COUNT($G$5:G40))</f>
        <v>36</v>
      </c>
      <c r="B40" s="47" t="str">
        <f>VLOOKUP(F40,'Tablica rezultata'!D:E,2,FALSE)</f>
        <v>OŠ Brodarica</v>
      </c>
      <c r="C40" s="47" t="str">
        <f>VLOOKUP(F40,'Tablica rezultata'!D:F,3,0)</f>
        <v>Brodarica Šibenik</v>
      </c>
      <c r="D40" s="47" t="str">
        <f>VLOOKUP(F40,'Tablica rezultata'!D:K,8,FALSE)</f>
        <v>https://vimeo.com/190360072</v>
      </c>
      <c r="E40" s="47" t="str">
        <f>VLOOKUP(F40,'Tablica rezultata'!D:L,9,0)</f>
        <v>Marina Nadoveza</v>
      </c>
      <c r="F40" s="26" t="s">
        <v>2765</v>
      </c>
      <c r="G40" s="47">
        <f>VLOOKUP(F40,'Tablica rezultata'!D:I,6,0)</f>
        <v>100</v>
      </c>
      <c r="H40" s="49">
        <f>VLOOKUP(F40,'Tablica rezultata'!D:J,7,0)</f>
        <v>6</v>
      </c>
    </row>
    <row r="41" spans="1:16" ht="15.75">
      <c r="A41" s="46">
        <f>IF((AND(H41=H40,G41=G40)),A40,COUNT($G$5:G41))</f>
        <v>37</v>
      </c>
      <c r="B41" s="47" t="str">
        <f>VLOOKUP(F41,'Tablica rezultata'!D:E,2,FALSE)</f>
        <v>OŠ Brodarica</v>
      </c>
      <c r="C41" s="47" t="str">
        <f>VLOOKUP(F41,'Tablica rezultata'!D:F,3,0)</f>
        <v>Brodarica Šibenik</v>
      </c>
      <c r="D41" s="47" t="str">
        <f>VLOOKUP(F41,'Tablica rezultata'!D:K,8,FALSE)</f>
        <v>https://vimeo.com/190314267</v>
      </c>
      <c r="E41" s="47" t="str">
        <f>VLOOKUP(F41,'Tablica rezultata'!D:L,9,0)</f>
        <v>Marina Nadoveza</v>
      </c>
      <c r="F41" s="26" t="s">
        <v>2764</v>
      </c>
      <c r="G41" s="47">
        <f>VLOOKUP(F41,'Tablica rezultata'!D:I,6,0)</f>
        <v>60</v>
      </c>
      <c r="H41" s="49">
        <f>VLOOKUP(F41,'Tablica rezultata'!D:J,7,0)</f>
        <v>5</v>
      </c>
    </row>
    <row r="42" spans="1:16">
      <c r="A42" s="24"/>
      <c r="B42" s="24"/>
      <c r="C42" s="24"/>
      <c r="D42" s="24"/>
      <c r="E42" s="24"/>
      <c r="F42" s="24"/>
      <c r="G42" s="24"/>
      <c r="H42" s="24"/>
    </row>
    <row r="43" spans="1:16">
      <c r="A43" s="24"/>
      <c r="B43" s="24"/>
      <c r="C43" s="24"/>
      <c r="D43" s="24"/>
      <c r="E43" s="24"/>
      <c r="F43" s="24"/>
      <c r="G43" s="24"/>
      <c r="H43" s="24"/>
    </row>
    <row r="44" spans="1:16" ht="18.75">
      <c r="A44" s="24"/>
      <c r="B44" s="19" t="s">
        <v>36</v>
      </c>
      <c r="C44" s="24"/>
      <c r="D44" s="24"/>
      <c r="E44" s="24"/>
      <c r="F44" s="24"/>
      <c r="G44" s="24"/>
      <c r="H44" s="24"/>
    </row>
    <row r="45" spans="1:16" ht="18.75">
      <c r="A45" s="24"/>
      <c r="B45" s="25"/>
      <c r="C45" s="24"/>
      <c r="D45" s="24"/>
      <c r="E45" s="24"/>
      <c r="F45" s="24"/>
      <c r="G45" s="24"/>
      <c r="H45" s="24"/>
    </row>
    <row r="46" spans="1:16" ht="42" customHeight="1">
      <c r="A46" s="43" t="s">
        <v>2</v>
      </c>
      <c r="B46" s="22" t="s">
        <v>2641</v>
      </c>
      <c r="C46" s="22" t="s">
        <v>2644</v>
      </c>
      <c r="D46" s="22" t="s">
        <v>9</v>
      </c>
      <c r="E46" s="22" t="s">
        <v>4</v>
      </c>
      <c r="F46" s="22" t="s">
        <v>2642</v>
      </c>
      <c r="G46" s="22" t="s">
        <v>2956</v>
      </c>
      <c r="H46" s="22" t="s">
        <v>5</v>
      </c>
      <c r="I46" s="11"/>
      <c r="J46" s="11"/>
      <c r="K46" s="12"/>
      <c r="L46" s="11"/>
      <c r="M46" s="12"/>
      <c r="N46" s="12"/>
      <c r="O46" s="14"/>
      <c r="P46" s="14"/>
    </row>
    <row r="47" spans="1:16" ht="15.75">
      <c r="A47" s="46">
        <f>IF((AND(H47=H46,G47=G46)),A46,COUNT($G$47:G47))</f>
        <v>1</v>
      </c>
      <c r="B47" s="47" t="str">
        <f>VLOOKUP(F47,'Tablica rezultata'!D:E,2,FALSE)</f>
        <v xml:space="preserve">OŠ Jurja Dalmatinca </v>
      </c>
      <c r="C47" s="47" t="str">
        <f>VLOOKUP(F47,'Tablica rezultata'!D:F,3,0)</f>
        <v>Šibenik</v>
      </c>
      <c r="D47" s="47" t="str">
        <f>VLOOKUP(F47,'Tablica rezultata'!D:K,8,FALSE)</f>
        <v>https://vimeo.com/190985563</v>
      </c>
      <c r="E47" s="47" t="str">
        <f>VLOOKUP(F47,'Tablica rezultata'!D:L,9,0)</f>
        <v>Mate Paić</v>
      </c>
      <c r="F47" s="26" t="s">
        <v>2841</v>
      </c>
      <c r="G47" s="47">
        <f>VLOOKUP(F47,'Tablica rezultata'!D:I,6,0)</f>
        <v>340</v>
      </c>
      <c r="H47" s="49">
        <f>VLOOKUP(F47,'Tablica rezultata'!D:J,7,0)</f>
        <v>4.4000000000000004</v>
      </c>
    </row>
    <row r="48" spans="1:16" ht="15.75">
      <c r="A48" s="46">
        <f>IF((AND(H48=H47,G48=G47)),A47,COUNT($G$47:G48))</f>
        <v>2</v>
      </c>
      <c r="B48" s="47" t="str">
        <f>VLOOKUP(F48,'Tablica rezultata'!D:E,2,FALSE)</f>
        <v>Udruga "Startup Šibenik"</v>
      </c>
      <c r="C48" s="47" t="str">
        <f>VLOOKUP(F48,'Tablica rezultata'!D:F,3,0)</f>
        <v>Šibenik</v>
      </c>
      <c r="D48" s="47" t="str">
        <f>VLOOKUP(F48,'Tablica rezultata'!D:K,8,FALSE)</f>
        <v>https://vimeo.com/190449832</v>
      </c>
      <c r="E48" s="47" t="str">
        <f>VLOOKUP(F48,'Tablica rezultata'!D:L,9,0)</f>
        <v>Borna Škornjak</v>
      </c>
      <c r="F48" s="26" t="s">
        <v>2624</v>
      </c>
      <c r="G48" s="47">
        <f>VLOOKUP(F48,'Tablica rezultata'!D:I,6,0)</f>
        <v>340</v>
      </c>
      <c r="H48" s="49">
        <f>VLOOKUP(F48,'Tablica rezultata'!D:J,7,0)</f>
        <v>4.5</v>
      </c>
    </row>
    <row r="49" spans="1:8" ht="15.75">
      <c r="A49" s="46">
        <f>IF((AND(H49=H48,G49=G48)),A48,COUNT($G$47:G49))</f>
        <v>2</v>
      </c>
      <c r="B49" s="47" t="str">
        <f>VLOOKUP(F49,'Tablica rezultata'!D:E,2,FALSE)</f>
        <v xml:space="preserve">OŠ Jurja Dalmatinca </v>
      </c>
      <c r="C49" s="47" t="str">
        <f>VLOOKUP(F49,'Tablica rezultata'!D:F,3,0)</f>
        <v>Šibenik</v>
      </c>
      <c r="D49" s="47" t="str">
        <f>VLOOKUP(F49,'Tablica rezultata'!D:K,8,FALSE)</f>
        <v>https://vimeo.com/190982425</v>
      </c>
      <c r="E49" s="47" t="str">
        <f>VLOOKUP(F49,'Tablica rezultata'!D:L,9,0)</f>
        <v>Mate Paić</v>
      </c>
      <c r="F49" s="26" t="s">
        <v>2835</v>
      </c>
      <c r="G49" s="47">
        <f>VLOOKUP(F49,'Tablica rezultata'!D:I,6,0)</f>
        <v>340</v>
      </c>
      <c r="H49" s="49">
        <f>VLOOKUP(F49,'Tablica rezultata'!D:J,7,0)</f>
        <v>4.5</v>
      </c>
    </row>
    <row r="50" spans="1:8" ht="15.75">
      <c r="A50" s="46">
        <f>IF((AND(H50=H49,G50=G49)),A49,COUNT($G$47:G50))</f>
        <v>4</v>
      </c>
      <c r="B50" s="47" t="str">
        <f>VLOOKUP(F50,'Tablica rezultata'!D:E,2,FALSE)</f>
        <v>Udruga "Startup Šibenik"</v>
      </c>
      <c r="C50" s="47" t="str">
        <f>VLOOKUP(F50,'Tablica rezultata'!D:F,3,0)</f>
        <v>Šibenik</v>
      </c>
      <c r="D50" s="47" t="str">
        <f>VLOOKUP(F50,'Tablica rezultata'!D:K,8,FALSE)</f>
        <v>https://vimeo.com/190449833</v>
      </c>
      <c r="E50" s="47" t="str">
        <f>VLOOKUP(F50,'Tablica rezultata'!D:L,9,0)</f>
        <v>Borna Škornjak</v>
      </c>
      <c r="F50" s="26" t="s">
        <v>2626</v>
      </c>
      <c r="G50" s="47">
        <f>VLOOKUP(F50,'Tablica rezultata'!D:I,6,0)</f>
        <v>340</v>
      </c>
      <c r="H50" s="49">
        <f>VLOOKUP(F50,'Tablica rezultata'!D:J,7,0)</f>
        <v>4.5999999999999996</v>
      </c>
    </row>
    <row r="51" spans="1:8" ht="15.75">
      <c r="A51" s="46">
        <f>IF((AND(H51=H50,G51=G50)),A50,COUNT($G$47:G51))</f>
        <v>4</v>
      </c>
      <c r="B51" s="47" t="str">
        <f>VLOOKUP(F51,'Tablica rezultata'!D:E,2,FALSE)</f>
        <v xml:space="preserve">OŠ Jurja Dalmatinca </v>
      </c>
      <c r="C51" s="47" t="str">
        <f>VLOOKUP(F51,'Tablica rezultata'!D:F,3,0)</f>
        <v>Šibenik</v>
      </c>
      <c r="D51" s="47" t="str">
        <f>VLOOKUP(F51,'Tablica rezultata'!D:K,8,FALSE)</f>
        <v>https://vimeo.com/190982417</v>
      </c>
      <c r="E51" s="47" t="str">
        <f>VLOOKUP(F51,'Tablica rezultata'!D:L,9,0)</f>
        <v>Mate Paić</v>
      </c>
      <c r="F51" s="26" t="s">
        <v>2833</v>
      </c>
      <c r="G51" s="47">
        <f>VLOOKUP(F51,'Tablica rezultata'!D:I,6,0)</f>
        <v>340</v>
      </c>
      <c r="H51" s="49">
        <f>VLOOKUP(F51,'Tablica rezultata'!D:J,7,0)</f>
        <v>4.5999999999999996</v>
      </c>
    </row>
    <row r="52" spans="1:8" ht="15.75">
      <c r="A52" s="46">
        <f>IF((AND(H52=H51,G52=G51)),A51,COUNT($G$47:G52))</f>
        <v>6</v>
      </c>
      <c r="B52" s="47" t="str">
        <f>VLOOKUP(F52,'Tablica rezultata'!D:E,2,FALSE)</f>
        <v xml:space="preserve">OŠ Jurja Dalmatinca </v>
      </c>
      <c r="C52" s="47" t="str">
        <f>VLOOKUP(F52,'Tablica rezultata'!D:F,3,0)</f>
        <v>Šibenik</v>
      </c>
      <c r="D52" s="47" t="str">
        <f>VLOOKUP(F52,'Tablica rezultata'!D:K,8,FALSE)</f>
        <v>https://vimeo.com/190982440</v>
      </c>
      <c r="E52" s="47" t="str">
        <f>VLOOKUP(F52,'Tablica rezultata'!D:L,9,0)</f>
        <v>Mate Paić</v>
      </c>
      <c r="F52" s="26" t="s">
        <v>2837</v>
      </c>
      <c r="G52" s="47">
        <f>VLOOKUP(F52,'Tablica rezultata'!D:I,6,0)</f>
        <v>340</v>
      </c>
      <c r="H52" s="49">
        <f>VLOOKUP(F52,'Tablica rezultata'!D:J,7,0)</f>
        <v>4.7</v>
      </c>
    </row>
    <row r="53" spans="1:8" ht="15.75">
      <c r="A53" s="46">
        <f>IF((AND(H53=H52,G53=G52)),A52,COUNT($G$47:G53))</f>
        <v>6</v>
      </c>
      <c r="B53" s="47" t="str">
        <f>VLOOKUP(F53,'Tablica rezultata'!D:E,2,FALSE)</f>
        <v xml:space="preserve">OŠ Jurja Dalmatinca </v>
      </c>
      <c r="C53" s="47" t="str">
        <f>VLOOKUP(F53,'Tablica rezultata'!D:F,3,0)</f>
        <v>Šibenik</v>
      </c>
      <c r="D53" s="47" t="str">
        <f>VLOOKUP(F53,'Tablica rezultata'!D:K,8,FALSE)</f>
        <v>https://vimeo.com/190982456</v>
      </c>
      <c r="E53" s="47" t="str">
        <f>VLOOKUP(F53,'Tablica rezultata'!D:L,9,0)</f>
        <v>Mate Paić</v>
      </c>
      <c r="F53" s="26" t="s">
        <v>2839</v>
      </c>
      <c r="G53" s="47">
        <f>VLOOKUP(F53,'Tablica rezultata'!D:I,6,0)</f>
        <v>340</v>
      </c>
      <c r="H53" s="49">
        <f>VLOOKUP(F53,'Tablica rezultata'!D:J,7,0)</f>
        <v>4.7</v>
      </c>
    </row>
    <row r="54" spans="1:8" ht="15.75">
      <c r="A54" s="46">
        <f>IF((AND(H54=H53,G54=G53)),A53,COUNT($G$47:G54))</f>
        <v>8</v>
      </c>
      <c r="B54" s="47" t="str">
        <f>VLOOKUP(F54,'Tablica rezultata'!D:E,2,FALSE)</f>
        <v>Udruga "Startup Šibenik"</v>
      </c>
      <c r="C54" s="47" t="str">
        <f>VLOOKUP(F54,'Tablica rezultata'!D:F,3,0)</f>
        <v>Šibenik</v>
      </c>
      <c r="D54" s="47" t="str">
        <f>VLOOKUP(F54,'Tablica rezultata'!D:K,8,FALSE)</f>
        <v>https://vimeo.com/190449825</v>
      </c>
      <c r="E54" s="47" t="str">
        <f>VLOOKUP(F54,'Tablica rezultata'!D:L,9,0)</f>
        <v>Borna Škornjak</v>
      </c>
      <c r="F54" s="26" t="s">
        <v>2614</v>
      </c>
      <c r="G54" s="47">
        <f>VLOOKUP(F54,'Tablica rezultata'!D:I,6,0)</f>
        <v>340</v>
      </c>
      <c r="H54" s="49">
        <f>VLOOKUP(F54,'Tablica rezultata'!D:J,7,0)</f>
        <v>4.8</v>
      </c>
    </row>
    <row r="55" spans="1:8" ht="15.75">
      <c r="A55" s="46">
        <f>IF((AND(H55=H54,G55=G54)),A54,COUNT($G$47:G55))</f>
        <v>8</v>
      </c>
      <c r="B55" s="47" t="str">
        <f>VLOOKUP(F55,'Tablica rezultata'!D:E,2,FALSE)</f>
        <v xml:space="preserve">OŠ Jurja Dalmatinca </v>
      </c>
      <c r="C55" s="47" t="str">
        <f>VLOOKUP(F55,'Tablica rezultata'!D:F,3,0)</f>
        <v>Šibenik</v>
      </c>
      <c r="D55" s="47" t="str">
        <f>VLOOKUP(F55,'Tablica rezultata'!D:K,8,FALSE)</f>
        <v>https://vimeo.com/190985583</v>
      </c>
      <c r="E55" s="47" t="str">
        <f>VLOOKUP(F55,'Tablica rezultata'!D:L,9,0)</f>
        <v>Mate Paić</v>
      </c>
      <c r="F55" s="26" t="s">
        <v>2843</v>
      </c>
      <c r="G55" s="47">
        <f>VLOOKUP(F55,'Tablica rezultata'!D:I,6,0)</f>
        <v>340</v>
      </c>
      <c r="H55" s="49">
        <f>VLOOKUP(F55,'Tablica rezultata'!D:J,7,0)</f>
        <v>4.8</v>
      </c>
    </row>
    <row r="56" spans="1:8" ht="15.75">
      <c r="A56" s="46">
        <f>IF((AND(H56=H55,G56=G55)),A55,COUNT($G$47:G56))</f>
        <v>10</v>
      </c>
      <c r="B56" s="47" t="str">
        <f>VLOOKUP(F56,'Tablica rezultata'!D:E,2,FALSE)</f>
        <v>Udruga "Startup Šibenik"</v>
      </c>
      <c r="C56" s="47" t="str">
        <f>VLOOKUP(F56,'Tablica rezultata'!D:F,3,0)</f>
        <v>Šibenik</v>
      </c>
      <c r="D56" s="47" t="str">
        <f>VLOOKUP(F56,'Tablica rezultata'!D:K,8,FALSE)</f>
        <v>https://vimeo.com/190449829</v>
      </c>
      <c r="E56" s="47" t="str">
        <f>VLOOKUP(F56,'Tablica rezultata'!D:L,9,0)</f>
        <v>Borna Škornjak</v>
      </c>
      <c r="F56" s="26" t="s">
        <v>2620</v>
      </c>
      <c r="G56" s="48">
        <f>VLOOKUP(F56,'Tablica rezultata'!D:I,6,0)</f>
        <v>340</v>
      </c>
      <c r="H56" s="49">
        <f>VLOOKUP(F56,'Tablica rezultata'!D:J,7,0)</f>
        <v>4.9000000000000004</v>
      </c>
    </row>
    <row r="57" spans="1:8" ht="15.75">
      <c r="A57" s="46">
        <f>IF((AND(H57=H56,G57=G56)),A56,COUNT($G$47:G57))</f>
        <v>10</v>
      </c>
      <c r="B57" s="47" t="str">
        <f>VLOOKUP(F57,'Tablica rezultata'!D:E,2,FALSE)</f>
        <v>Udruga "Startup Šibenik"</v>
      </c>
      <c r="C57" s="47" t="str">
        <f>VLOOKUP(F57,'Tablica rezultata'!D:F,3,0)</f>
        <v>Šibenik</v>
      </c>
      <c r="D57" s="47" t="str">
        <f>VLOOKUP(F57,'Tablica rezultata'!D:K,8,FALSE)</f>
        <v>https://vimeo.com/190449834</v>
      </c>
      <c r="E57" s="47" t="str">
        <f>VLOOKUP(F57,'Tablica rezultata'!D:L,9,0)</f>
        <v>Borna Škornjak</v>
      </c>
      <c r="F57" s="26" t="s">
        <v>2628</v>
      </c>
      <c r="G57" s="47">
        <f>VLOOKUP(F57,'Tablica rezultata'!D:I,6,0)</f>
        <v>340</v>
      </c>
      <c r="H57" s="49">
        <f>VLOOKUP(F57,'Tablica rezultata'!D:J,7,0)</f>
        <v>4.9000000000000004</v>
      </c>
    </row>
    <row r="58" spans="1:8" ht="15.75">
      <c r="A58" s="46">
        <f>IF((AND(H58=H57,G58=G57)),A57,COUNT($G$47:G58))</f>
        <v>10</v>
      </c>
      <c r="B58" s="47" t="str">
        <f>VLOOKUP(F58,'Tablica rezultata'!D:E,2,FALSE)</f>
        <v>Udruga "Startup Šibenik"</v>
      </c>
      <c r="C58" s="47" t="str">
        <f>VLOOKUP(F58,'Tablica rezultata'!D:F,3,0)</f>
        <v>Šibenik</v>
      </c>
      <c r="D58" s="47" t="str">
        <f>VLOOKUP(F58,'Tablica rezultata'!D:K,8,FALSE)</f>
        <v>https://vimeo.com/190449834</v>
      </c>
      <c r="E58" s="47" t="str">
        <f>VLOOKUP(F58,'Tablica rezultata'!D:L,9,0)</f>
        <v>Borna Škornjak</v>
      </c>
      <c r="F58" s="26" t="s">
        <v>2628</v>
      </c>
      <c r="G58" s="47">
        <f>VLOOKUP(F58,'Tablica rezultata'!D:I,6,0)</f>
        <v>340</v>
      </c>
      <c r="H58" s="49">
        <f>VLOOKUP(F58,'Tablica rezultata'!D:J,7,0)</f>
        <v>4.9000000000000004</v>
      </c>
    </row>
    <row r="59" spans="1:8" ht="15.75">
      <c r="A59" s="46">
        <f>IF((AND(H59=H58,G59=G58)),A58,COUNT($G$47:G59))</f>
        <v>13</v>
      </c>
      <c r="B59" s="47" t="str">
        <f>VLOOKUP(F59,'Tablica rezultata'!D:E,2,FALSE)</f>
        <v>OŠ Milana Begovića</v>
      </c>
      <c r="C59" s="47" t="str">
        <f>VLOOKUP(F59,'Tablica rezultata'!D:F,3,0)</f>
        <v>Vrlika</v>
      </c>
      <c r="D59" s="47" t="str">
        <f>VLOOKUP(F59,'Tablica rezultata'!D:K,8,FALSE)</f>
        <v>https://vimeo.com/189937698</v>
      </c>
      <c r="E59" s="47" t="str">
        <f>VLOOKUP(F59,'Tablica rezultata'!D:L,9,0)</f>
        <v>Neno Kuljić</v>
      </c>
      <c r="F59" s="26" t="s">
        <v>2695</v>
      </c>
      <c r="G59" s="47">
        <f>VLOOKUP(F59,'Tablica rezultata'!D:I,6,0)</f>
        <v>340</v>
      </c>
      <c r="H59" s="49">
        <f>VLOOKUP(F59,'Tablica rezultata'!D:J,7,0)</f>
        <v>5</v>
      </c>
    </row>
    <row r="60" spans="1:8" ht="15.75">
      <c r="A60" s="46">
        <f>IF((AND(H60=H59,G60=G59)),A59,COUNT($G$47:G60))</f>
        <v>13</v>
      </c>
      <c r="B60" s="47" t="str">
        <f>VLOOKUP(F60,'Tablica rezultata'!D:E,2,FALSE)</f>
        <v>Udruga "Startup Šibenik"</v>
      </c>
      <c r="C60" s="47" t="str">
        <f>VLOOKUP(F60,'Tablica rezultata'!D:F,3,0)</f>
        <v>Šibenik</v>
      </c>
      <c r="D60" s="47" t="str">
        <f>VLOOKUP(F60,'Tablica rezultata'!D:K,8,FALSE)</f>
        <v>https://vimeo.com/190449823</v>
      </c>
      <c r="E60" s="47" t="str">
        <f>VLOOKUP(F60,'Tablica rezultata'!D:L,9,0)</f>
        <v>Borna Škornjak</v>
      </c>
      <c r="F60" s="26" t="s">
        <v>2609</v>
      </c>
      <c r="G60" s="47">
        <f>VLOOKUP(F60,'Tablica rezultata'!D:I,6,0)</f>
        <v>340</v>
      </c>
      <c r="H60" s="49">
        <f>VLOOKUP(F60,'Tablica rezultata'!D:J,7,0)</f>
        <v>5</v>
      </c>
    </row>
    <row r="61" spans="1:8" ht="15.75">
      <c r="A61" s="46">
        <f>IF((AND(H61=H60,G61=G60)),A60,COUNT($G$47:G61))</f>
        <v>13</v>
      </c>
      <c r="B61" s="47" t="str">
        <f>VLOOKUP(F61,'Tablica rezultata'!D:E,2,FALSE)</f>
        <v>Udruga "Startup Šibenik"</v>
      </c>
      <c r="C61" s="47" t="str">
        <f>VLOOKUP(F61,'Tablica rezultata'!D:F,3,0)</f>
        <v>Šibenik</v>
      </c>
      <c r="D61" s="47" t="str">
        <f>VLOOKUP(F61,'Tablica rezultata'!D:K,8,FALSE)</f>
        <v>https://vimeo.com/190449826</v>
      </c>
      <c r="E61" s="47" t="str">
        <f>VLOOKUP(F61,'Tablica rezultata'!D:L,9,0)</f>
        <v>Borna Škornjak</v>
      </c>
      <c r="F61" s="26" t="s">
        <v>2616</v>
      </c>
      <c r="G61" s="47">
        <f>VLOOKUP(F61,'Tablica rezultata'!D:I,6,0)</f>
        <v>340</v>
      </c>
      <c r="H61" s="49">
        <f>VLOOKUP(F61,'Tablica rezultata'!D:J,7,0)</f>
        <v>5</v>
      </c>
    </row>
    <row r="62" spans="1:8" ht="15.75">
      <c r="A62" s="46">
        <f>IF((AND(H62=H61,G62=G61)),A61,COUNT($G$47:G62))</f>
        <v>13</v>
      </c>
      <c r="B62" s="47" t="str">
        <f>VLOOKUP(F62,'Tablica rezultata'!D:E,2,FALSE)</f>
        <v>Udruga "Startup Šibenik"</v>
      </c>
      <c r="C62" s="47" t="str">
        <f>VLOOKUP(F62,'Tablica rezultata'!D:F,3,0)</f>
        <v>Šibenik</v>
      </c>
      <c r="D62" s="47" t="str">
        <f>VLOOKUP(F62,'Tablica rezultata'!D:K,8,FALSE)</f>
        <v>https://vimeo.com/190449823</v>
      </c>
      <c r="E62" s="47" t="str">
        <f>VLOOKUP(F62,'Tablica rezultata'!D:L,9,0)</f>
        <v>Borna Škornjak</v>
      </c>
      <c r="F62" s="26" t="s">
        <v>2609</v>
      </c>
      <c r="G62" s="47">
        <f>VLOOKUP(F62,'Tablica rezultata'!D:I,6,0)</f>
        <v>340</v>
      </c>
      <c r="H62" s="49">
        <f>VLOOKUP(F62,'Tablica rezultata'!D:J,7,0)</f>
        <v>5</v>
      </c>
    </row>
    <row r="63" spans="1:8" ht="15.75">
      <c r="A63" s="46">
        <f>IF((AND(H63=H62,G63=G62)),A62,COUNT($G$47:G63))</f>
        <v>17</v>
      </c>
      <c r="B63" s="47" t="str">
        <f>VLOOKUP(F63,'Tablica rezultata'!D:E,2,FALSE)</f>
        <v>Udruga "Startup Šibenik"</v>
      </c>
      <c r="C63" s="47" t="str">
        <f>VLOOKUP(F63,'Tablica rezultata'!D:F,3,0)</f>
        <v>Šibenik</v>
      </c>
      <c r="D63" s="47" t="str">
        <f>VLOOKUP(F63,'Tablica rezultata'!D:K,8,FALSE)</f>
        <v>https://vimeo.com/190449831</v>
      </c>
      <c r="E63" s="47" t="str">
        <f>VLOOKUP(F63,'Tablica rezultata'!D:L,9,0)</f>
        <v>Borna Škornjak</v>
      </c>
      <c r="F63" s="26" t="s">
        <v>2622</v>
      </c>
      <c r="G63" s="48">
        <f>VLOOKUP(F63,'Tablica rezultata'!D:I,6,0)</f>
        <v>340</v>
      </c>
      <c r="H63" s="49">
        <f>VLOOKUP(F63,'Tablica rezultata'!D:J,7,0)</f>
        <v>5.2</v>
      </c>
    </row>
    <row r="64" spans="1:8" ht="15.75">
      <c r="A64" s="46">
        <f>IF((AND(H64=H63,G64=G63)),A63,COUNT($G$47:G64))</f>
        <v>18</v>
      </c>
      <c r="B64" s="47" t="str">
        <f>VLOOKUP(F64,'Tablica rezultata'!D:E,2,FALSE)</f>
        <v>Udruga "Startup Šibenik"</v>
      </c>
      <c r="C64" s="47" t="str">
        <f>VLOOKUP(F64,'Tablica rezultata'!D:F,3,0)</f>
        <v>Šibenik</v>
      </c>
      <c r="D64" s="47" t="str">
        <f>VLOOKUP(F64,'Tablica rezultata'!D:K,8,FALSE)</f>
        <v>https://vimeo.com/190449828</v>
      </c>
      <c r="E64" s="47" t="str">
        <f>VLOOKUP(F64,'Tablica rezultata'!D:L,9,0)</f>
        <v>Borna Škornjak</v>
      </c>
      <c r="F64" s="26" t="s">
        <v>2618</v>
      </c>
      <c r="G64" s="47">
        <f>VLOOKUP(F64,'Tablica rezultata'!D:I,6,0)</f>
        <v>340</v>
      </c>
      <c r="H64" s="49">
        <f>VLOOKUP(F64,'Tablica rezultata'!D:J,7,0)</f>
        <v>5.3</v>
      </c>
    </row>
    <row r="65" spans="1:8" ht="15.75">
      <c r="A65" s="46">
        <f>IF((AND(H65=H64,G65=G64)),A64,COUNT($G$47:G65))</f>
        <v>18</v>
      </c>
      <c r="B65" s="47" t="str">
        <f>VLOOKUP(F65,'Tablica rezultata'!D:E,2,FALSE)</f>
        <v xml:space="preserve">OŠ Jurja Šižgorića </v>
      </c>
      <c r="C65" s="47" t="str">
        <f>VLOOKUP(F65,'Tablica rezultata'!D:F,3,0)</f>
        <v>Šibenik</v>
      </c>
      <c r="D65" s="47" t="str">
        <f>VLOOKUP(F65,'Tablica rezultata'!D:K,8,FALSE)</f>
        <v>https://vimeo.com/190469274</v>
      </c>
      <c r="E65" s="47" t="str">
        <f>VLOOKUP(F65,'Tablica rezultata'!D:L,9,0)</f>
        <v>Toni Plavčić</v>
      </c>
      <c r="F65" s="26" t="s">
        <v>3046</v>
      </c>
      <c r="G65" s="47">
        <f>VLOOKUP(F65,'Tablica rezultata'!D:I,6,0)</f>
        <v>340</v>
      </c>
      <c r="H65" s="49">
        <f>VLOOKUP(F65,'Tablica rezultata'!D:J,7,0)</f>
        <v>5.3</v>
      </c>
    </row>
    <row r="66" spans="1:8" ht="15.75">
      <c r="A66" s="46">
        <f>IF((AND(H66=H65,G66=G65)),A65,COUNT($G$47:G66))</f>
        <v>18</v>
      </c>
      <c r="B66" s="47" t="str">
        <f>VLOOKUP(F66,'Tablica rezultata'!D:E,2,FALSE)</f>
        <v xml:space="preserve">OŠ Jurja Šižgorića </v>
      </c>
      <c r="C66" s="47" t="str">
        <f>VLOOKUP(F66,'Tablica rezultata'!D:F,3,0)</f>
        <v>Šibenik</v>
      </c>
      <c r="D66" s="47" t="str">
        <f>VLOOKUP(F66,'Tablica rezultata'!D:K,8,FALSE)</f>
        <v>https://vimeo.com/170208147</v>
      </c>
      <c r="E66" s="47" t="str">
        <f>VLOOKUP(F66,'Tablica rezultata'!D:L,9,0)</f>
        <v>Toni Plavčić</v>
      </c>
      <c r="F66" s="26" t="s">
        <v>3049</v>
      </c>
      <c r="G66" s="47">
        <f>VLOOKUP(F66,'Tablica rezultata'!D:I,6,0)</f>
        <v>340</v>
      </c>
      <c r="H66" s="49">
        <f>VLOOKUP(F66,'Tablica rezultata'!D:J,7,0)</f>
        <v>5.3</v>
      </c>
    </row>
    <row r="67" spans="1:8" ht="15.75">
      <c r="A67" s="46">
        <f>IF((AND(H67=H66,G67=G66)),A66,COUNT($G$47:G67))</f>
        <v>21</v>
      </c>
      <c r="B67" s="47" t="str">
        <f>VLOOKUP(F67,'Tablica rezultata'!D:E,2,FALSE)</f>
        <v>Udruga "Startup Šibenik"</v>
      </c>
      <c r="C67" s="47" t="str">
        <f>VLOOKUP(F67,'Tablica rezultata'!D:F,3,0)</f>
        <v>Šibenik</v>
      </c>
      <c r="D67" s="47" t="str">
        <f>VLOOKUP(F67,'Tablica rezultata'!D:K,8,FALSE)</f>
        <v>https://vimeo.com/190449824</v>
      </c>
      <c r="E67" s="47" t="str">
        <f>VLOOKUP(F67,'Tablica rezultata'!D:L,9,0)</f>
        <v>Borna Škornjak</v>
      </c>
      <c r="F67" s="26" t="s">
        <v>2612</v>
      </c>
      <c r="G67" s="47">
        <f>VLOOKUP(F67,'Tablica rezultata'!D:I,6,0)</f>
        <v>340</v>
      </c>
      <c r="H67" s="49">
        <f>VLOOKUP(F67,'Tablica rezultata'!D:J,7,0)</f>
        <v>5.4</v>
      </c>
    </row>
    <row r="68" spans="1:8" ht="15.75">
      <c r="A68" s="46">
        <f>IF((AND(H68=H67,G68=G67)),A67,COUNT($G$47:G68))</f>
        <v>21</v>
      </c>
      <c r="B68" s="47" t="str">
        <f>VLOOKUP(F68,'Tablica rezultata'!D:E,2,FALSE)</f>
        <v xml:space="preserve">OŠ Jurja Šižgorića </v>
      </c>
      <c r="C68" s="47" t="str">
        <f>VLOOKUP(F68,'Tablica rezultata'!D:F,3,0)</f>
        <v>Šibenik</v>
      </c>
      <c r="D68" s="47" t="str">
        <f>VLOOKUP(F68,'Tablica rezultata'!D:K,8,FALSE)</f>
        <v>https://vimeo.com/190521555</v>
      </c>
      <c r="E68" s="47" t="str">
        <f>VLOOKUP(F68,'Tablica rezultata'!D:L,9,0)</f>
        <v>Toni Plavčić</v>
      </c>
      <c r="F68" s="26" t="s">
        <v>3055</v>
      </c>
      <c r="G68" s="47">
        <f>VLOOKUP(F68,'Tablica rezultata'!D:I,6,0)</f>
        <v>340</v>
      </c>
      <c r="H68" s="49">
        <f>VLOOKUP(F68,'Tablica rezultata'!D:J,7,0)</f>
        <v>5.4</v>
      </c>
    </row>
    <row r="69" spans="1:8" ht="15.75">
      <c r="A69" s="46">
        <f>IF((AND(H69=H68,G69=G68)),A68,COUNT($G$47:G69))</f>
        <v>23</v>
      </c>
      <c r="B69" s="47" t="str">
        <f>VLOOKUP(F69,'Tablica rezultata'!D:E,2,FALSE)</f>
        <v>OŠ Milana Begovića</v>
      </c>
      <c r="C69" s="47" t="str">
        <f>VLOOKUP(F69,'Tablica rezultata'!D:F,3,0)</f>
        <v>Vrlika</v>
      </c>
      <c r="D69" s="47" t="str">
        <f>VLOOKUP(F69,'Tablica rezultata'!D:K,8,FALSE)</f>
        <v>https://vimeo.com/189937697</v>
      </c>
      <c r="E69" s="47" t="str">
        <f>VLOOKUP(F69,'Tablica rezultata'!D:L,9,0)</f>
        <v>Neno Kuljić</v>
      </c>
      <c r="F69" s="26" t="s">
        <v>2696</v>
      </c>
      <c r="G69" s="47">
        <f>VLOOKUP(F69,'Tablica rezultata'!D:I,6,0)</f>
        <v>340</v>
      </c>
      <c r="H69" s="49">
        <f>VLOOKUP(F69,'Tablica rezultata'!D:J,7,0)</f>
        <v>7</v>
      </c>
    </row>
    <row r="70" spans="1:8" ht="15.75">
      <c r="A70" s="46">
        <f>IF((AND(H70=H69,G70=G69)),A69,COUNT($G$47:G70))</f>
        <v>24</v>
      </c>
      <c r="B70" s="47" t="str">
        <f>VLOOKUP(F70,'Tablica rezultata'!D:E,2,FALSE)</f>
        <v>OŠ Milana Begovića</v>
      </c>
      <c r="C70" s="47" t="str">
        <f>VLOOKUP(F70,'Tablica rezultata'!D:F,3,0)</f>
        <v>Vrlika</v>
      </c>
      <c r="D70" s="47" t="str">
        <f>VLOOKUP(F70,'Tablica rezultata'!D:K,8,FALSE)</f>
        <v>https://vimeo.com/190290445</v>
      </c>
      <c r="E70" s="47" t="str">
        <f>VLOOKUP(F70,'Tablica rezultata'!D:L,9,0)</f>
        <v>Neno Kuljić</v>
      </c>
      <c r="F70" s="26" t="s">
        <v>2697</v>
      </c>
      <c r="G70" s="47">
        <f>VLOOKUP(F70,'Tablica rezultata'!D:I,6,0)</f>
        <v>340</v>
      </c>
      <c r="H70" s="49">
        <f>VLOOKUP(F70,'Tablica rezultata'!D:J,7,0)</f>
        <v>12</v>
      </c>
    </row>
    <row r="71" spans="1:8" ht="15.75">
      <c r="A71" s="46">
        <f>IF((AND(H71=H70,G71=G70)),A70,COUNT($G$47:G71))</f>
        <v>25</v>
      </c>
      <c r="B71" s="47" t="str">
        <f>VLOOKUP(F71,'Tablica rezultata'!D:E,2,FALSE)</f>
        <v>OŠ Brodarica</v>
      </c>
      <c r="C71" s="47" t="str">
        <f>VLOOKUP(F71,'Tablica rezultata'!D:F,3,0)</f>
        <v>Brodarica Šibenik</v>
      </c>
      <c r="D71" s="47" t="str">
        <f>VLOOKUP(F71,'Tablica rezultata'!D:K,8,FALSE)</f>
        <v>https://vimeo.com/190224484</v>
      </c>
      <c r="E71" s="47" t="str">
        <f>VLOOKUP(F71,'Tablica rezultata'!D:L,9,0)</f>
        <v>Višnja Šuperba</v>
      </c>
      <c r="F71" s="26" t="s">
        <v>2752</v>
      </c>
      <c r="G71" s="47">
        <f>VLOOKUP(F71,'Tablica rezultata'!D:I,6,0)</f>
        <v>340</v>
      </c>
      <c r="H71" s="49">
        <f>VLOOKUP(F71,'Tablica rezultata'!D:J,7,0)</f>
        <v>13</v>
      </c>
    </row>
    <row r="72" spans="1:8" ht="15.75">
      <c r="A72" s="46">
        <f>IF((AND(H72=H71,G72=G71)),A71,COUNT($G$47:G72))</f>
        <v>26</v>
      </c>
      <c r="B72" s="47" t="str">
        <f>VLOOKUP(F72,'Tablica rezultata'!D:E,2,FALSE)</f>
        <v>OŠ Brodarica</v>
      </c>
      <c r="C72" s="47" t="str">
        <f>VLOOKUP(F72,'Tablica rezultata'!D:F,3,0)</f>
        <v>Brodarica Šibenik</v>
      </c>
      <c r="D72" s="47" t="str">
        <f>VLOOKUP(F72,'Tablica rezultata'!D:K,8,FALSE)</f>
        <v>https://vimeo.com/190224485</v>
      </c>
      <c r="E72" s="47" t="str">
        <f>VLOOKUP(F72,'Tablica rezultata'!D:L,9,0)</f>
        <v>Višnja Šuperba</v>
      </c>
      <c r="F72" s="26" t="s">
        <v>2751</v>
      </c>
      <c r="G72" s="47">
        <f>VLOOKUP(F72,'Tablica rezultata'!D:I,6,0)</f>
        <v>340</v>
      </c>
      <c r="H72" s="49">
        <f>VLOOKUP(F72,'Tablica rezultata'!D:J,7,0)</f>
        <v>14</v>
      </c>
    </row>
    <row r="73" spans="1:8" ht="15.75">
      <c r="A73" s="46">
        <f>IF((AND(H73=H72,G73=G72)),A72,COUNT($G$47:G73))</f>
        <v>27</v>
      </c>
      <c r="B73" s="47" t="str">
        <f>VLOOKUP(F73,'Tablica rezultata'!D:E,2,FALSE)</f>
        <v>OŠ Primošten</v>
      </c>
      <c r="C73" s="47" t="str">
        <f>VLOOKUP(F73,'Tablica rezultata'!D:F,3,0)</f>
        <v>Primošten</v>
      </c>
      <c r="D73" s="47" t="str">
        <f>VLOOKUP(F73,'Tablica rezultata'!D:K,8,FALSE)</f>
        <v>https://vimeo.com/190432363</v>
      </c>
      <c r="E73" s="47" t="str">
        <f>VLOOKUP(F73,'Tablica rezultata'!D:L,9,0)</f>
        <v>Amalija Pancirov</v>
      </c>
      <c r="F73" s="26" t="s">
        <v>2162</v>
      </c>
      <c r="G73" s="47">
        <f>VLOOKUP(F73,'Tablica rezultata'!D:I,6,0)</f>
        <v>330</v>
      </c>
      <c r="H73" s="49">
        <f>VLOOKUP(F73,'Tablica rezultata'!D:J,7,0)</f>
        <v>4.05</v>
      </c>
    </row>
    <row r="74" spans="1:8" ht="15.75">
      <c r="A74" s="46">
        <f>IF((AND(H74=H73,G74=G73)),A73,COUNT($G$47:G74))</f>
        <v>28</v>
      </c>
      <c r="B74" s="47" t="str">
        <f>VLOOKUP(F74,'Tablica rezultata'!D:E,2,FALSE)</f>
        <v>OŠ Primošten</v>
      </c>
      <c r="C74" s="47" t="str">
        <f>VLOOKUP(F74,'Tablica rezultata'!D:F,3,0)</f>
        <v>Primošten</v>
      </c>
      <c r="D74" s="47" t="str">
        <f>VLOOKUP(F74,'Tablica rezultata'!D:K,8,FALSE)</f>
        <v>https://vimeo.com/190432317</v>
      </c>
      <c r="E74" s="47" t="str">
        <f>VLOOKUP(F74,'Tablica rezultata'!D:L,9,0)</f>
        <v>Amalija Pancirov</v>
      </c>
      <c r="F74" s="26" t="s">
        <v>2160</v>
      </c>
      <c r="G74" s="47">
        <f>VLOOKUP(F74,'Tablica rezultata'!D:I,6,0)</f>
        <v>330</v>
      </c>
      <c r="H74" s="49">
        <f>VLOOKUP(F74,'Tablica rezultata'!D:J,7,0)</f>
        <v>4.2</v>
      </c>
    </row>
    <row r="75" spans="1:8" ht="15.75">
      <c r="A75" s="46">
        <f>IF((AND(H75=H74,G75=G74)),A74,COUNT($G$47:G75))</f>
        <v>29</v>
      </c>
      <c r="B75" s="47" t="str">
        <f>VLOOKUP(F75,'Tablica rezultata'!D:E,2,FALSE)</f>
        <v xml:space="preserve">OŠ Jurja Šižgorića </v>
      </c>
      <c r="C75" s="47" t="str">
        <f>VLOOKUP(F75,'Tablica rezultata'!D:F,3,0)</f>
        <v>Šibenik</v>
      </c>
      <c r="D75" s="47" t="str">
        <f>VLOOKUP(F75,'Tablica rezultata'!D:K,8,FALSE)</f>
        <v>https://vimeo.com/190520890</v>
      </c>
      <c r="E75" s="47" t="str">
        <f>VLOOKUP(F75,'Tablica rezultata'!D:L,9,0)</f>
        <v>Toni Plavčić</v>
      </c>
      <c r="F75" s="26" t="s">
        <v>3051</v>
      </c>
      <c r="G75" s="47">
        <f>VLOOKUP(F75,'Tablica rezultata'!D:I,6,0)</f>
        <v>330</v>
      </c>
      <c r="H75" s="49">
        <f>VLOOKUP(F75,'Tablica rezultata'!D:J,7,0)</f>
        <v>5.3</v>
      </c>
    </row>
    <row r="76" spans="1:8" ht="15.75">
      <c r="A76" s="46">
        <f>IF((AND(H76=H75,G76=G75)),A75,COUNT($G$47:G76))</f>
        <v>30</v>
      </c>
      <c r="B76" s="47" t="str">
        <f>VLOOKUP(F76,'Tablica rezultata'!D:E,2,FALSE)</f>
        <v>OŠ dr. Franje Tuđmana, Knin</v>
      </c>
      <c r="C76" s="47" t="str">
        <f>VLOOKUP(F76,'Tablica rezultata'!D:F,3,0)</f>
        <v>Knin</v>
      </c>
      <c r="D76" s="47" t="str">
        <f>VLOOKUP(F76,'Tablica rezultata'!D:K,8,FALSE)</f>
        <v>https://vimeo.com/189977128</v>
      </c>
      <c r="E76" s="47" t="str">
        <f>VLOOKUP(F76,'Tablica rezultata'!D:L,9,0)</f>
        <v>Milka Ivanlić</v>
      </c>
      <c r="F76" s="26" t="s">
        <v>456</v>
      </c>
      <c r="G76" s="47">
        <f>VLOOKUP(F76,'Tablica rezultata'!D:I,6,0)</f>
        <v>330</v>
      </c>
      <c r="H76" s="49">
        <f>VLOOKUP(F76,'Tablica rezultata'!D:J,7,0)</f>
        <v>7</v>
      </c>
    </row>
    <row r="77" spans="1:8" ht="15.75">
      <c r="A77" s="46">
        <f>IF((AND(H77=H76,G77=G76)),A76,COUNT($G$47:G77))</f>
        <v>31</v>
      </c>
      <c r="B77" s="47" t="str">
        <f>VLOOKUP(F77,'Tablica rezultata'!D:E,2,FALSE)</f>
        <v>OŠ Petra Krešimira IV.</v>
      </c>
      <c r="C77" s="47" t="str">
        <f>VLOOKUP(F77,'Tablica rezultata'!D:F,3,0)</f>
        <v>ŠIBENIK</v>
      </c>
      <c r="D77" s="47" t="str">
        <f>VLOOKUP(F77,'Tablica rezultata'!D:K,8,FALSE)</f>
        <v>https://vimeo.com/189451272</v>
      </c>
      <c r="E77" s="47" t="str">
        <f>VLOOKUP(F77,'Tablica rezultata'!D:L,9,0)</f>
        <v>Nataša Miškov</v>
      </c>
      <c r="F77" s="26" t="s">
        <v>2654</v>
      </c>
      <c r="G77" s="47">
        <f>VLOOKUP(F77,'Tablica rezultata'!D:I,6,0)</f>
        <v>330</v>
      </c>
      <c r="H77" s="49">
        <f>VLOOKUP(F77,'Tablica rezultata'!D:J,7,0)</f>
        <v>10.3</v>
      </c>
    </row>
    <row r="78" spans="1:8" ht="15.75">
      <c r="A78" s="46">
        <f>IF((AND(H78=H77,G78=G77)),A77,COUNT($G$47:G78))</f>
        <v>32</v>
      </c>
      <c r="B78" s="47" t="str">
        <f>VLOOKUP(F78,'Tablica rezultata'!D:E,2,FALSE)</f>
        <v>OŠ Petra Krešimira IV.</v>
      </c>
      <c r="C78" s="47" t="str">
        <f>VLOOKUP(F78,'Tablica rezultata'!D:F,3,0)</f>
        <v>ŠIBENIK</v>
      </c>
      <c r="D78" s="47" t="str">
        <f>VLOOKUP(F78,'Tablica rezultata'!D:K,8,FALSE)</f>
        <v>https://vimeo.com/189215818</v>
      </c>
      <c r="E78" s="47" t="str">
        <f>VLOOKUP(F78,'Tablica rezultata'!D:L,9,0)</f>
        <v>Nataša Miškov</v>
      </c>
      <c r="F78" s="26" t="s">
        <v>2651</v>
      </c>
      <c r="G78" s="47">
        <f>VLOOKUP(F78,'Tablica rezultata'!D:I,6,0)</f>
        <v>330</v>
      </c>
      <c r="H78" s="49">
        <f>VLOOKUP(F78,'Tablica rezultata'!D:J,7,0)</f>
        <v>11.5</v>
      </c>
    </row>
    <row r="79" spans="1:8" ht="15.75">
      <c r="A79" s="46">
        <f>IF((AND(H79=H78,G79=G78)),A78,COUNT($G$47:G79))</f>
        <v>32</v>
      </c>
      <c r="B79" s="47" t="str">
        <f>VLOOKUP(F79,'Tablica rezultata'!D:E,2,FALSE)</f>
        <v>OŠ Petra Krešimira IV.</v>
      </c>
      <c r="C79" s="47" t="str">
        <f>VLOOKUP(F79,'Tablica rezultata'!D:F,3,0)</f>
        <v>ŠIBENIK</v>
      </c>
      <c r="D79" s="47" t="str">
        <f>VLOOKUP(F79,'Tablica rezultata'!D:K,8,FALSE)</f>
        <v>https://vimeo.com/189215818</v>
      </c>
      <c r="E79" s="47" t="str">
        <f>VLOOKUP(F79,'Tablica rezultata'!D:L,9,0)</f>
        <v>Nataša Miškov</v>
      </c>
      <c r="F79" s="26" t="s">
        <v>2652</v>
      </c>
      <c r="G79" s="47">
        <f>VLOOKUP(F79,'Tablica rezultata'!D:I,6,0)</f>
        <v>330</v>
      </c>
      <c r="H79" s="49">
        <f>VLOOKUP(F79,'Tablica rezultata'!D:J,7,0)</f>
        <v>11.5</v>
      </c>
    </row>
    <row r="80" spans="1:8" ht="15.75">
      <c r="A80" s="46">
        <f>IF((AND(H80=H79,G80=G79)),A79,COUNT($G$47:G80))</f>
        <v>34</v>
      </c>
      <c r="B80" s="47" t="str">
        <f>VLOOKUP(F80,'Tablica rezultata'!D:E,2,FALSE)</f>
        <v>OŠ Brodarica</v>
      </c>
      <c r="C80" s="47" t="str">
        <f>VLOOKUP(F80,'Tablica rezultata'!D:F,3,0)</f>
        <v>Brodarica Šibenik</v>
      </c>
      <c r="D80" s="47" t="str">
        <f>VLOOKUP(F80,'Tablica rezultata'!D:K,8,FALSE)</f>
        <v>https://vimeo.com/190224487</v>
      </c>
      <c r="E80" s="47" t="str">
        <f>VLOOKUP(F80,'Tablica rezultata'!D:L,9,0)</f>
        <v>Višnja Šuperba</v>
      </c>
      <c r="F80" s="26" t="s">
        <v>2753</v>
      </c>
      <c r="G80" s="47">
        <f>VLOOKUP(F80,'Tablica rezultata'!D:I,6,0)</f>
        <v>330</v>
      </c>
      <c r="H80" s="49">
        <f>VLOOKUP(F80,'Tablica rezultata'!D:J,7,0)</f>
        <v>14</v>
      </c>
    </row>
    <row r="81" spans="1:8" ht="15.75">
      <c r="A81" s="46">
        <f>IF((AND(H81=H80,G81=G80)),A80,COUNT($G$47:G81))</f>
        <v>34</v>
      </c>
      <c r="B81" s="47" t="str">
        <f>VLOOKUP(F81,'Tablica rezultata'!D:E,2,FALSE)</f>
        <v>OŠ Brodarica</v>
      </c>
      <c r="C81" s="47" t="str">
        <f>VLOOKUP(F81,'Tablica rezultata'!D:F,3,0)</f>
        <v>Brodarica Šibenik</v>
      </c>
      <c r="D81" s="47" t="str">
        <f>VLOOKUP(F81,'Tablica rezultata'!D:K,8,FALSE)</f>
        <v>https://vimeo.com/190224486</v>
      </c>
      <c r="E81" s="47" t="str">
        <f>VLOOKUP(F81,'Tablica rezultata'!D:L,9,0)</f>
        <v>Višnja Šuperba</v>
      </c>
      <c r="F81" s="26" t="s">
        <v>2754</v>
      </c>
      <c r="G81" s="47">
        <f>VLOOKUP(F81,'Tablica rezultata'!D:I,6,0)</f>
        <v>330</v>
      </c>
      <c r="H81" s="49">
        <f>VLOOKUP(F81,'Tablica rezultata'!D:J,7,0)</f>
        <v>14</v>
      </c>
    </row>
    <row r="82" spans="1:8" ht="15.75">
      <c r="A82" s="46">
        <f>IF((AND(H82=H81,G82=G81)),A81,COUNT($G$47:G82))</f>
        <v>36</v>
      </c>
      <c r="B82" s="47" t="str">
        <f>VLOOKUP(F82,'Tablica rezultata'!D:E,2,FALSE)</f>
        <v>OŠ Primošten</v>
      </c>
      <c r="C82" s="47" t="str">
        <f>VLOOKUP(F82,'Tablica rezultata'!D:F,3,0)</f>
        <v>Primošten</v>
      </c>
      <c r="D82" s="47" t="str">
        <f>VLOOKUP(F82,'Tablica rezultata'!D:K,8,FALSE)</f>
        <v>https://vimeo.com/190432517</v>
      </c>
      <c r="E82" s="47" t="str">
        <f>VLOOKUP(F82,'Tablica rezultata'!D:L,9,0)</f>
        <v>Amalija Pancirov</v>
      </c>
      <c r="F82" s="26" t="s">
        <v>2166</v>
      </c>
      <c r="G82" s="47">
        <f>VLOOKUP(F82,'Tablica rezultata'!D:I,6,0)</f>
        <v>320</v>
      </c>
      <c r="H82" s="49">
        <f>VLOOKUP(F82,'Tablica rezultata'!D:J,7,0)</f>
        <v>4.05</v>
      </c>
    </row>
    <row r="83" spans="1:8" ht="15.75">
      <c r="A83" s="46">
        <f>IF((AND(H83=H82,G83=G82)),A82,COUNT($G$47:G83))</f>
        <v>37</v>
      </c>
      <c r="B83" s="47" t="str">
        <f>VLOOKUP(F83,'Tablica rezultata'!D:E,2,FALSE)</f>
        <v>OŠ Primošten</v>
      </c>
      <c r="C83" s="47" t="str">
        <f>VLOOKUP(F83,'Tablica rezultata'!D:F,3,0)</f>
        <v>Primošten</v>
      </c>
      <c r="D83" s="47" t="str">
        <f>VLOOKUP(F83,'Tablica rezultata'!D:K,8,FALSE)</f>
        <v>https://vimeo.com/190432433</v>
      </c>
      <c r="E83" s="47" t="str">
        <f>VLOOKUP(F83,'Tablica rezultata'!D:L,9,0)</f>
        <v>Amalija Pancirov</v>
      </c>
      <c r="F83" s="26" t="s">
        <v>2164</v>
      </c>
      <c r="G83" s="47">
        <f>VLOOKUP(F83,'Tablica rezultata'!D:I,6,0)</f>
        <v>320</v>
      </c>
      <c r="H83" s="49">
        <f>VLOOKUP(F83,'Tablica rezultata'!D:J,7,0)</f>
        <v>4.0599999999999996</v>
      </c>
    </row>
    <row r="84" spans="1:8" ht="15.75">
      <c r="A84" s="46">
        <f>IF((AND(H84=H83,G84=G83)),A83,COUNT($G$47:G84))</f>
        <v>38</v>
      </c>
      <c r="B84" s="47" t="str">
        <f>VLOOKUP(F84,'Tablica rezultata'!D:E,2,FALSE)</f>
        <v>OŠ Petra Krešimira IV.</v>
      </c>
      <c r="C84" s="47" t="str">
        <f>VLOOKUP(F84,'Tablica rezultata'!D:F,3,0)</f>
        <v>ŠIBENIK</v>
      </c>
      <c r="D84" s="47" t="str">
        <f>VLOOKUP(F84,'Tablica rezultata'!D:K,8,FALSE)</f>
        <v>https://vimeo.com/189451218</v>
      </c>
      <c r="E84" s="47" t="str">
        <f>VLOOKUP(F84,'Tablica rezultata'!D:L,9,0)</f>
        <v>Nataša Miškov</v>
      </c>
      <c r="F84" s="26" t="s">
        <v>2653</v>
      </c>
      <c r="G84" s="47">
        <f>VLOOKUP(F84,'Tablica rezultata'!D:I,6,0)</f>
        <v>320</v>
      </c>
      <c r="H84" s="49">
        <f>VLOOKUP(F84,'Tablica rezultata'!D:J,7,0)</f>
        <v>5</v>
      </c>
    </row>
    <row r="85" spans="1:8" ht="15.75">
      <c r="A85" s="46">
        <f>IF((AND(H85=H84,G85=G84)),A84,COUNT($G$47:G85))</f>
        <v>39</v>
      </c>
      <c r="B85" s="47" t="str">
        <f>VLOOKUP(F85,'Tablica rezultata'!D:E,2,FALSE)</f>
        <v>OŠ Milana Begovića</v>
      </c>
      <c r="C85" s="47" t="str">
        <f>VLOOKUP(F85,'Tablica rezultata'!D:F,3,0)</f>
        <v>Vrlika</v>
      </c>
      <c r="D85" s="47" t="str">
        <f>VLOOKUP(F85,'Tablica rezultata'!D:K,8,FALSE)</f>
        <v>https://vimeo.com/190290446</v>
      </c>
      <c r="E85" s="47" t="str">
        <f>VLOOKUP(F85,'Tablica rezultata'!D:L,9,0)</f>
        <v>Neno Kuljić</v>
      </c>
      <c r="F85" s="26" t="s">
        <v>2698</v>
      </c>
      <c r="G85" s="47">
        <f>VLOOKUP(F85,'Tablica rezultata'!D:I,6,0)</f>
        <v>320</v>
      </c>
      <c r="H85" s="49">
        <f>VLOOKUP(F85,'Tablica rezultata'!D:J,7,0)</f>
        <v>14</v>
      </c>
    </row>
    <row r="86" spans="1:8" ht="15.75">
      <c r="A86" s="46">
        <f>IF((AND(H86=H85,G86=G85)),A85,COUNT($G$47:G86))</f>
        <v>40</v>
      </c>
      <c r="B86" s="47" t="str">
        <f>VLOOKUP(F86,'Tablica rezultata'!D:E,2,FALSE)</f>
        <v xml:space="preserve">OŠ Jurja Šižgorića </v>
      </c>
      <c r="C86" s="47" t="str">
        <f>VLOOKUP(F86,'Tablica rezultata'!D:F,3,0)</f>
        <v>Šibenik</v>
      </c>
      <c r="D86" s="47" t="str">
        <f>VLOOKUP(F86,'Tablica rezultata'!D:K,8,FALSE)</f>
        <v>https://vimeo.com/190521394</v>
      </c>
      <c r="E86" s="47" t="str">
        <f>VLOOKUP(F86,'Tablica rezultata'!D:L,9,0)</f>
        <v>Toni Plavčić</v>
      </c>
      <c r="F86" s="26" t="s">
        <v>3053</v>
      </c>
      <c r="G86" s="47">
        <f>VLOOKUP(F86,'Tablica rezultata'!D:I,6,0)</f>
        <v>300</v>
      </c>
      <c r="H86" s="49">
        <f>VLOOKUP(F86,'Tablica rezultata'!D:J,7,0)</f>
        <v>5.4</v>
      </c>
    </row>
    <row r="87" spans="1:8" ht="15.75">
      <c r="A87" s="46">
        <f>IF((AND(H87=H86,G87=G86)),A86,COUNT($G$47:G87))</f>
        <v>41</v>
      </c>
      <c r="B87" s="47" t="str">
        <f>VLOOKUP(F87,'Tablica rezultata'!D:E,2,FALSE)</f>
        <v>OŠ Kistanje</v>
      </c>
      <c r="C87" s="47" t="str">
        <f>VLOOKUP(F87,'Tablica rezultata'!D:F,3,0)</f>
        <v>Kistanje</v>
      </c>
      <c r="D87" s="47" t="str">
        <f>VLOOKUP(F87,'Tablica rezultata'!D:K,8,FALSE)</f>
        <v>https://vimeo.com/189901307</v>
      </c>
      <c r="E87" s="47" t="str">
        <f>VLOOKUP(F87,'Tablica rezultata'!D:L,9,0)</f>
        <v>Antonija Copić</v>
      </c>
      <c r="F87" s="26" t="s">
        <v>66</v>
      </c>
      <c r="G87" s="47">
        <f>VLOOKUP(F87,'Tablica rezultata'!D:I,6,0)</f>
        <v>290</v>
      </c>
      <c r="H87" s="49">
        <f>VLOOKUP(F87,'Tablica rezultata'!D:J,7,0)</f>
        <v>13</v>
      </c>
    </row>
    <row r="88" spans="1:8" ht="15.75">
      <c r="A88" s="46">
        <f>IF((AND(H88=H87,G88=G87)),A87,COUNT($G$47:G88))</f>
        <v>42</v>
      </c>
      <c r="B88" s="47" t="str">
        <f>VLOOKUP(F88,'Tablica rezultata'!D:E,2,FALSE)</f>
        <v>OŠ Petra Krešimira IV.</v>
      </c>
      <c r="C88" s="47" t="str">
        <f>VLOOKUP(F88,'Tablica rezultata'!D:F,3,0)</f>
        <v>ŠIBENIK</v>
      </c>
      <c r="D88" s="47" t="str">
        <f>VLOOKUP(F88,'Tablica rezultata'!D:K,8,FALSE)</f>
        <v>https://vimeo.com/189218196</v>
      </c>
      <c r="E88" s="47" t="str">
        <f>VLOOKUP(F88,'Tablica rezultata'!D:L,9,0)</f>
        <v>Nataša Miškov</v>
      </c>
      <c r="F88" s="26" t="s">
        <v>2655</v>
      </c>
      <c r="G88" s="47">
        <f>VLOOKUP(F88,'Tablica rezultata'!D:I,6,0)</f>
        <v>290</v>
      </c>
      <c r="H88" s="49">
        <f>VLOOKUP(F88,'Tablica rezultata'!D:J,7,0)</f>
        <v>13.5</v>
      </c>
    </row>
    <row r="89" spans="1:8" ht="15.75">
      <c r="A89" s="46">
        <f>IF((AND(H89=H88,G89=G88)),A88,COUNT($G$47:G89))</f>
        <v>43</v>
      </c>
      <c r="B89" s="47" t="str">
        <f>VLOOKUP(F89,'Tablica rezultata'!D:E,2,FALSE)</f>
        <v>OŠ Kistanje</v>
      </c>
      <c r="C89" s="47" t="str">
        <f>VLOOKUP(F89,'Tablica rezultata'!D:F,3,0)</f>
        <v>Kistanje</v>
      </c>
      <c r="D89" s="47" t="str">
        <f>VLOOKUP(F89,'Tablica rezultata'!D:K,8,FALSE)</f>
        <v>https://vimeo.com/189901304</v>
      </c>
      <c r="E89" s="47" t="str">
        <f>VLOOKUP(F89,'Tablica rezultata'!D:L,9,0)</f>
        <v>Antonija Copić</v>
      </c>
      <c r="F89" s="26" t="s">
        <v>64</v>
      </c>
      <c r="G89" s="47">
        <f>VLOOKUP(F89,'Tablica rezultata'!D:I,6,0)</f>
        <v>290</v>
      </c>
      <c r="H89" s="49">
        <f>VLOOKUP(F89,'Tablica rezultata'!D:J,7,0)</f>
        <v>16</v>
      </c>
    </row>
    <row r="90" spans="1:8" ht="15.75">
      <c r="A90" s="46">
        <f>IF((AND(H90=H89,G90=G89)),A89,COUNT($G$47:G90))</f>
        <v>44</v>
      </c>
      <c r="B90" s="47" t="str">
        <f>VLOOKUP(F90,'Tablica rezultata'!D:E,2,FALSE)</f>
        <v>OŠ Kistanje</v>
      </c>
      <c r="C90" s="47" t="str">
        <f>VLOOKUP(F90,'Tablica rezultata'!D:F,3,0)</f>
        <v>Kistanje</v>
      </c>
      <c r="D90" s="47" t="str">
        <f>VLOOKUP(F90,'Tablica rezultata'!D:K,8,FALSE)</f>
        <v>https://vimeo.com/189904097</v>
      </c>
      <c r="E90" s="47" t="str">
        <f>VLOOKUP(F90,'Tablica rezultata'!D:L,9,0)</f>
        <v>Antonija Copić</v>
      </c>
      <c r="F90" s="26" t="s">
        <v>62</v>
      </c>
      <c r="G90" s="47">
        <f>VLOOKUP(F90,'Tablica rezultata'!D:I,6,0)</f>
        <v>290</v>
      </c>
      <c r="H90" s="49">
        <f>VLOOKUP(F90,'Tablica rezultata'!D:J,7,0)</f>
        <v>17</v>
      </c>
    </row>
    <row r="91" spans="1:8" ht="15.75">
      <c r="A91" s="46">
        <f>IF((AND(H91=H90,G91=G90)),A90,COUNT($G$47:G91))</f>
        <v>45</v>
      </c>
      <c r="B91" s="47" t="str">
        <f>VLOOKUP(F91,'Tablica rezultata'!D:E,2,FALSE)</f>
        <v>OŠ Kistanje</v>
      </c>
      <c r="C91" s="47" t="str">
        <f>VLOOKUP(F91,'Tablica rezultata'!D:F,3,0)</f>
        <v>Kistanje</v>
      </c>
      <c r="D91" s="47" t="str">
        <f>VLOOKUP(F91,'Tablica rezultata'!D:K,8,FALSE)</f>
        <v>https://vimeo.com/189901306</v>
      </c>
      <c r="E91" s="47" t="str">
        <f>VLOOKUP(F91,'Tablica rezultata'!D:L,9,0)</f>
        <v>Antonija Copić</v>
      </c>
      <c r="F91" s="26" t="s">
        <v>59</v>
      </c>
      <c r="G91" s="47">
        <f>VLOOKUP(F91,'Tablica rezultata'!D:I,6,0)</f>
        <v>240</v>
      </c>
      <c r="H91" s="49">
        <f>VLOOKUP(F91,'Tablica rezultata'!D:J,7,0)</f>
        <v>13</v>
      </c>
    </row>
    <row r="92" spans="1:8" ht="15.75">
      <c r="A92" s="46">
        <f>IF((AND(H92=H91,G92=G91)),A91,COUNT($G$47:G92))</f>
        <v>46</v>
      </c>
      <c r="B92" s="47" t="str">
        <f>VLOOKUP(F92,'Tablica rezultata'!D:E,2,FALSE)</f>
        <v>OŠ Milana Begovića</v>
      </c>
      <c r="C92" s="47" t="str">
        <f>VLOOKUP(F92,'Tablica rezultata'!D:F,3,0)</f>
        <v>Vrlika</v>
      </c>
      <c r="D92" s="47" t="str">
        <f>VLOOKUP(F92,'Tablica rezultata'!D:K,8,FALSE)</f>
        <v>https://vimeo.com/189937700</v>
      </c>
      <c r="E92" s="47" t="str">
        <f>VLOOKUP(F92,'Tablica rezultata'!D:L,9,0)</f>
        <v>Neno Kuljić</v>
      </c>
      <c r="F92" s="26" t="s">
        <v>2699</v>
      </c>
      <c r="G92" s="47">
        <f>VLOOKUP(F92,'Tablica rezultata'!D:I,6,0)</f>
        <v>200</v>
      </c>
      <c r="H92" s="49">
        <f>VLOOKUP(F92,'Tablica rezultata'!D:J,7,0)</f>
        <v>6</v>
      </c>
    </row>
    <row r="93" spans="1:8" ht="15.75">
      <c r="A93" s="46">
        <f>IF((AND(H93=H92,G93=G92)),A92,COUNT($G$47:G93))</f>
        <v>47</v>
      </c>
      <c r="B93" s="47" t="str">
        <f>VLOOKUP(F93,'Tablica rezultata'!D:E,2,FALSE)</f>
        <v>OŠ dr. Franje Tuđmana, Knin</v>
      </c>
      <c r="C93" s="47" t="str">
        <f>VLOOKUP(F93,'Tablica rezultata'!D:F,3,0)</f>
        <v>Knin</v>
      </c>
      <c r="D93" s="47" t="str">
        <f>VLOOKUP(F93,'Tablica rezultata'!D:K,8,FALSE)</f>
        <v>https://vimeo.com/189973243</v>
      </c>
      <c r="E93" s="47" t="str">
        <f>VLOOKUP(F93,'Tablica rezultata'!D:L,9,0)</f>
        <v>Milka Ivanlić</v>
      </c>
      <c r="F93" s="26" t="s">
        <v>442</v>
      </c>
      <c r="G93" s="47">
        <f>VLOOKUP(F93,'Tablica rezultata'!D:I,6,0)</f>
        <v>180</v>
      </c>
      <c r="H93" s="49">
        <f>VLOOKUP(F93,'Tablica rezultata'!D:J,7,0)</f>
        <v>7</v>
      </c>
    </row>
    <row r="94" spans="1:8" ht="15.75">
      <c r="A94" s="46">
        <f>IF((AND(H94=H93,G94=G93)),A93,COUNT($G$47:G94))</f>
        <v>48</v>
      </c>
      <c r="B94" s="47" t="str">
        <f>VLOOKUP(F94,'Tablica rezultata'!D:E,2,FALSE)</f>
        <v>OŠ dr. Franje Tuđmana, Knin</v>
      </c>
      <c r="C94" s="47" t="str">
        <f>VLOOKUP(F94,'Tablica rezultata'!D:F,3,0)</f>
        <v>Knin</v>
      </c>
      <c r="D94" s="47" t="str">
        <f>VLOOKUP(F94,'Tablica rezultata'!D:K,8,FALSE)</f>
        <v>https://vimeo.com/189971765</v>
      </c>
      <c r="E94" s="47" t="str">
        <f>VLOOKUP(F94,'Tablica rezultata'!D:L,9,0)</f>
        <v>Milka Ivanlić</v>
      </c>
      <c r="F94" s="26" t="s">
        <v>439</v>
      </c>
      <c r="G94" s="47">
        <f>VLOOKUP(F94,'Tablica rezultata'!D:I,6,0)</f>
        <v>170</v>
      </c>
      <c r="H94" s="49">
        <f>VLOOKUP(F94,'Tablica rezultata'!D:J,7,0)</f>
        <v>10</v>
      </c>
    </row>
    <row r="95" spans="1:8" ht="15.75">
      <c r="A95" s="46">
        <f>IF((AND(H95=H94,G95=G94)),A94,COUNT($G$47:G95))</f>
        <v>49</v>
      </c>
      <c r="B95" s="47" t="str">
        <f>VLOOKUP(F95,'Tablica rezultata'!D:E,2,FALSE)</f>
        <v>OŠ Milana Begovića</v>
      </c>
      <c r="C95" s="47" t="str">
        <f>VLOOKUP(F95,'Tablica rezultata'!D:F,3,0)</f>
        <v>Vrlika</v>
      </c>
      <c r="D95" s="47" t="str">
        <f>VLOOKUP(F95,'Tablica rezultata'!D:K,8,FALSE)</f>
        <v>https://vimeo.com/190290447</v>
      </c>
      <c r="E95" s="47" t="str">
        <f>VLOOKUP(F95,'Tablica rezultata'!D:L,9,0)</f>
        <v>Neno Kuljić</v>
      </c>
      <c r="F95" s="26" t="s">
        <v>2700</v>
      </c>
      <c r="G95" s="47">
        <f>VLOOKUP(F95,'Tablica rezultata'!D:I,6,0)</f>
        <v>160</v>
      </c>
      <c r="H95" s="49">
        <f>VLOOKUP(F95,'Tablica rezultata'!D:J,7,0)</f>
        <v>15</v>
      </c>
    </row>
    <row r="96" spans="1:8" ht="15.75">
      <c r="A96" s="46">
        <f>IF((AND(H96=H95,G96=G95)),A95,COUNT($G$47:G96))</f>
        <v>50</v>
      </c>
      <c r="B96" s="47" t="str">
        <f>VLOOKUP(F96,'Tablica rezultata'!D:E,2,FALSE)</f>
        <v>OŠ dr. Franje Tuđmana, Knin</v>
      </c>
      <c r="C96" s="47" t="str">
        <f>VLOOKUP(F96,'Tablica rezultata'!D:F,3,0)</f>
        <v>Knin</v>
      </c>
      <c r="D96" s="47" t="str">
        <f>VLOOKUP(F96,'Tablica rezultata'!D:K,8,FALSE)</f>
        <v>https://vimeo.com/189976401</v>
      </c>
      <c r="E96" s="47" t="str">
        <f>VLOOKUP(F96,'Tablica rezultata'!D:L,9,0)</f>
        <v>Milka Ivanlić</v>
      </c>
      <c r="F96" s="26" t="s">
        <v>452</v>
      </c>
      <c r="G96" s="47">
        <f>VLOOKUP(F96,'Tablica rezultata'!D:I,6,0)</f>
        <v>140</v>
      </c>
      <c r="H96" s="49">
        <f>VLOOKUP(F96,'Tablica rezultata'!D:J,7,0)</f>
        <v>5</v>
      </c>
    </row>
    <row r="97" spans="1:8" ht="15.75">
      <c r="A97" s="46">
        <f>IF((AND(H97=H96,G97=G96)),A96,COUNT($G$47:G97))</f>
        <v>51</v>
      </c>
      <c r="B97" s="47" t="str">
        <f>VLOOKUP(F97,'Tablica rezultata'!D:E,2,FALSE)</f>
        <v>OŠ dr. Franje Tuđmana, Knin</v>
      </c>
      <c r="C97" s="47" t="str">
        <f>VLOOKUP(F97,'Tablica rezultata'!D:F,3,0)</f>
        <v>Knin</v>
      </c>
      <c r="D97" s="47" t="str">
        <f>VLOOKUP(F97,'Tablica rezultata'!D:K,8,FALSE)</f>
        <v>https://vimeo.com/189975411</v>
      </c>
      <c r="E97" s="47" t="str">
        <f>VLOOKUP(F97,'Tablica rezultata'!D:L,9,0)</f>
        <v>Milka Ivanlić</v>
      </c>
      <c r="F97" s="26" t="s">
        <v>450</v>
      </c>
      <c r="G97" s="47">
        <f>VLOOKUP(F97,'Tablica rezultata'!D:I,6,0)</f>
        <v>140</v>
      </c>
      <c r="H97" s="49">
        <f>VLOOKUP(F97,'Tablica rezultata'!D:J,7,0)</f>
        <v>6</v>
      </c>
    </row>
    <row r="98" spans="1:8" ht="15.75">
      <c r="A98" s="46">
        <f>IF((AND(H98=H97,G98=G97)),A97,COUNT($G$47:G98))</f>
        <v>52</v>
      </c>
      <c r="B98" s="47" t="str">
        <f>VLOOKUP(F98,'Tablica rezultata'!D:E,2,FALSE)</f>
        <v>OŠ dr. Franje Tuđmana, Knin</v>
      </c>
      <c r="C98" s="47" t="str">
        <f>VLOOKUP(F98,'Tablica rezultata'!D:F,3,0)</f>
        <v>Knin</v>
      </c>
      <c r="D98" s="47" t="str">
        <f>VLOOKUP(F98,'Tablica rezultata'!D:K,8,FALSE)</f>
        <v>https://vimeo.com/189974408</v>
      </c>
      <c r="E98" s="47" t="str">
        <f>VLOOKUP(F98,'Tablica rezultata'!D:L,9,0)</f>
        <v>Milka Ivanlić</v>
      </c>
      <c r="F98" s="26" t="s">
        <v>446</v>
      </c>
      <c r="G98" s="47">
        <f>VLOOKUP(F98,'Tablica rezultata'!D:I,6,0)</f>
        <v>130</v>
      </c>
      <c r="H98" s="49">
        <f>VLOOKUP(F98,'Tablica rezultata'!D:J,7,0)</f>
        <v>5</v>
      </c>
    </row>
    <row r="99" spans="1:8" ht="15.75">
      <c r="A99" s="46">
        <f>IF((AND(H99=H98,G99=G98)),A98,COUNT($G$47:G99))</f>
        <v>52</v>
      </c>
      <c r="B99" s="47" t="str">
        <f>VLOOKUP(F99,'Tablica rezultata'!D:E,2,FALSE)</f>
        <v>OŠ dr. Franje Tuđmana, Knin</v>
      </c>
      <c r="C99" s="47" t="str">
        <f>VLOOKUP(F99,'Tablica rezultata'!D:F,3,0)</f>
        <v>Knin</v>
      </c>
      <c r="D99" s="47" t="str">
        <f>VLOOKUP(F99,'Tablica rezultata'!D:K,8,FALSE)</f>
        <v>https://vimeo.com/189977522</v>
      </c>
      <c r="E99" s="47" t="str">
        <f>VLOOKUP(F99,'Tablica rezultata'!D:L,9,0)</f>
        <v>Milka Ivanlić</v>
      </c>
      <c r="F99" s="26" t="s">
        <v>458</v>
      </c>
      <c r="G99" s="47">
        <f>VLOOKUP(F99,'Tablica rezultata'!D:I,6,0)</f>
        <v>130</v>
      </c>
      <c r="H99" s="49">
        <f>VLOOKUP(F99,'Tablica rezultata'!D:J,7,0)</f>
        <v>5</v>
      </c>
    </row>
    <row r="100" spans="1:8" ht="15.75">
      <c r="A100" s="46">
        <f>IF((AND(H100=H99,G100=G99)),A99,COUNT($G$47:G100))</f>
        <v>54</v>
      </c>
      <c r="B100" s="47" t="str">
        <f>VLOOKUP(F100,'Tablica rezultata'!D:E,2,FALSE)</f>
        <v>OŠ dr. Franje Tuđmana, Knin</v>
      </c>
      <c r="C100" s="47" t="str">
        <f>VLOOKUP(F100,'Tablica rezultata'!D:F,3,0)</f>
        <v>Knin</v>
      </c>
      <c r="D100" s="47" t="str">
        <f>VLOOKUP(F100,'Tablica rezultata'!D:K,8,FALSE)</f>
        <v>https://vimeo.com/189973951</v>
      </c>
      <c r="E100" s="47" t="str">
        <f>VLOOKUP(F100,'Tablica rezultata'!D:L,9,0)</f>
        <v>Milka Ivanlić</v>
      </c>
      <c r="F100" s="26" t="s">
        <v>444</v>
      </c>
      <c r="G100" s="47">
        <f>VLOOKUP(F100,'Tablica rezultata'!D:I,6,0)</f>
        <v>130</v>
      </c>
      <c r="H100" s="49">
        <f>VLOOKUP(F100,'Tablica rezultata'!D:J,7,0)</f>
        <v>7</v>
      </c>
    </row>
    <row r="101" spans="1:8" ht="15.75">
      <c r="A101" s="46">
        <f>IF((AND(H101=H100,G101=G100)),A100,COUNT($G$47:G101))</f>
        <v>55</v>
      </c>
      <c r="B101" s="47" t="str">
        <f>VLOOKUP(F101,'Tablica rezultata'!D:E,2,FALSE)</f>
        <v>OŠ dr. Franje Tuđmana, Knin</v>
      </c>
      <c r="C101" s="47" t="str">
        <f>VLOOKUP(F101,'Tablica rezultata'!D:F,3,0)</f>
        <v>Knin</v>
      </c>
      <c r="D101" s="47" t="str">
        <f>VLOOKUP(F101,'Tablica rezultata'!D:K,8,FALSE)</f>
        <v>https://vimeo.com/189975043</v>
      </c>
      <c r="E101" s="47" t="str">
        <f>VLOOKUP(F101,'Tablica rezultata'!D:L,9,0)</f>
        <v>Milka Ivanlić</v>
      </c>
      <c r="F101" s="26" t="s">
        <v>448</v>
      </c>
      <c r="G101" s="47">
        <f>VLOOKUP(F101,'Tablica rezultata'!D:I,6,0)</f>
        <v>120</v>
      </c>
      <c r="H101" s="49">
        <f>VLOOKUP(F101,'Tablica rezultata'!D:J,7,0)</f>
        <v>4</v>
      </c>
    </row>
    <row r="102" spans="1:8" ht="15.75">
      <c r="A102" s="46">
        <f>IF((AND(H102=H101,G102=G101)),A101,COUNT($G$47:G102))</f>
        <v>56</v>
      </c>
      <c r="B102" s="47" t="str">
        <f>VLOOKUP(F102,'Tablica rezultata'!D:E,2,FALSE)</f>
        <v>OŠ dr. Franje Tuđmana, Knin</v>
      </c>
      <c r="C102" s="47" t="str">
        <f>VLOOKUP(F102,'Tablica rezultata'!D:F,3,0)</f>
        <v>Knin</v>
      </c>
      <c r="D102" s="47" t="str">
        <f>VLOOKUP(F102,'Tablica rezultata'!D:K,8,FALSE)</f>
        <v>https://vimeo.com/189976844</v>
      </c>
      <c r="E102" s="47" t="str">
        <f>VLOOKUP(F102,'Tablica rezultata'!D:L,9,0)</f>
        <v>Milka Ivanlić</v>
      </c>
      <c r="F102" s="26" t="s">
        <v>454</v>
      </c>
      <c r="G102" s="47">
        <f>VLOOKUP(F102,'Tablica rezultata'!D:I,6,0)</f>
        <v>110</v>
      </c>
      <c r="H102" s="49">
        <f>VLOOKUP(F102,'Tablica rezultata'!D:J,7,0)</f>
        <v>4</v>
      </c>
    </row>
  </sheetData>
  <sortState ref="A5:H41">
    <sortCondition descending="1" ref="G5:G41"/>
    <sortCondition ref="H5:H41"/>
  </sortState>
  <mergeCells count="1">
    <mergeCell ref="B1:F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34"/>
  <sheetViews>
    <sheetView showGridLines="0" zoomScaleNormal="10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18.7109375" style="10" bestFit="1" customWidth="1"/>
    <col min="7" max="7" width="9.7109375" style="10" bestFit="1" customWidth="1"/>
    <col min="8" max="8" width="31" style="10" bestFit="1" customWidth="1"/>
  </cols>
  <sheetData>
    <row r="1" spans="1:16" ht="23.25">
      <c r="B1" s="54" t="s">
        <v>2892</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c r="A5" s="24"/>
      <c r="B5" s="24"/>
      <c r="C5" s="24"/>
      <c r="D5" s="24"/>
      <c r="E5" s="24"/>
      <c r="F5" s="24"/>
      <c r="G5" s="24"/>
      <c r="H5" s="24"/>
    </row>
    <row r="6" spans="1:16">
      <c r="A6" s="24"/>
      <c r="B6" s="24"/>
      <c r="C6" s="24"/>
      <c r="D6" s="24"/>
      <c r="E6" s="24"/>
      <c r="F6" s="24"/>
      <c r="G6" s="24"/>
      <c r="H6" s="24"/>
    </row>
    <row r="7" spans="1:16" ht="18.75">
      <c r="A7" s="24"/>
      <c r="B7" s="19" t="s">
        <v>36</v>
      </c>
      <c r="C7" s="24"/>
      <c r="D7" s="24"/>
      <c r="E7" s="24"/>
      <c r="F7" s="24"/>
      <c r="G7" s="24"/>
      <c r="H7" s="24"/>
    </row>
    <row r="8" spans="1:16" ht="18.75">
      <c r="A8" s="24"/>
      <c r="B8" s="25"/>
      <c r="C8" s="24"/>
      <c r="D8" s="24"/>
      <c r="E8" s="24"/>
      <c r="F8" s="24"/>
      <c r="G8" s="24"/>
      <c r="H8" s="24"/>
    </row>
    <row r="9" spans="1:16" ht="42" customHeight="1">
      <c r="A9" s="43" t="s">
        <v>2</v>
      </c>
      <c r="B9" s="22" t="s">
        <v>2641</v>
      </c>
      <c r="C9" s="22" t="s">
        <v>2644</v>
      </c>
      <c r="D9" s="22" t="s">
        <v>9</v>
      </c>
      <c r="E9" s="22" t="s">
        <v>4</v>
      </c>
      <c r="F9" s="22" t="s">
        <v>2642</v>
      </c>
      <c r="G9" s="22" t="s">
        <v>2956</v>
      </c>
      <c r="H9" s="22" t="s">
        <v>5</v>
      </c>
      <c r="I9" s="11"/>
      <c r="J9" s="11"/>
      <c r="K9" s="12"/>
      <c r="L9" s="11"/>
      <c r="M9" s="12"/>
      <c r="N9" s="12"/>
      <c r="O9" s="14"/>
      <c r="P9" s="14"/>
    </row>
    <row r="10" spans="1:16" ht="15.75">
      <c r="A10" s="46">
        <f>IF((AND(H10=H9,G10=G9)),A9,COUNT($G$10:G10))</f>
        <v>1</v>
      </c>
      <c r="B10" s="47" t="str">
        <f>VLOOKUP(F10,'Tablica rezultata'!D:E,2,FALSE)</f>
        <v>Hrvatska narodna knjižnica i čitaonica Našice</v>
      </c>
      <c r="C10" s="47" t="str">
        <f>VLOOKUP(F10,'Tablica rezultata'!D:F,3,0)</f>
        <v>NAŠICE</v>
      </c>
      <c r="D10" s="47" t="str">
        <f>VLOOKUP(F10,'Tablica rezultata'!D:K,8,FALSE)</f>
        <v>https://vimeo.com/190315224</v>
      </c>
      <c r="E10" s="47" t="str">
        <f>VLOOKUP(F10,'Tablica rezultata'!D:L,9,0)</f>
        <v>Silvija Šokić</v>
      </c>
      <c r="F10" s="26" t="s">
        <v>1657</v>
      </c>
      <c r="G10" s="48">
        <f>VLOOKUP(F10,'Tablica rezultata'!D:I,6,0)</f>
        <v>340</v>
      </c>
      <c r="H10" s="49">
        <f>VLOOKUP(F10,'Tablica rezultata'!D:J,7,0)</f>
        <v>6.6</v>
      </c>
    </row>
    <row r="11" spans="1:16" ht="15.75">
      <c r="A11" s="46">
        <f>IF((AND(H11=H10,G11=G10)),A10,COUNT($G$10:G11))</f>
        <v>2</v>
      </c>
      <c r="B11" s="47" t="str">
        <f>VLOOKUP(F11,'Tablica rezultata'!D:E,2,FALSE)</f>
        <v>OŠ kralja Tomislava, Našice</v>
      </c>
      <c r="C11" s="47" t="str">
        <f>VLOOKUP(F11,'Tablica rezultata'!D:F,3,0)</f>
        <v>Našice</v>
      </c>
      <c r="D11" s="47" t="str">
        <f>VLOOKUP(F11,'Tablica rezultata'!D:K,8,FALSE)</f>
        <v>https://vimeo.com/190303672</v>
      </c>
      <c r="E11" s="47" t="str">
        <f>VLOOKUP(F11,'Tablica rezultata'!D:L,9,0)</f>
        <v>Marija Ivanković</v>
      </c>
      <c r="F11" s="26" t="s">
        <v>3058</v>
      </c>
      <c r="G11" s="47">
        <f>VLOOKUP(F11,'Tablica rezultata'!D:I,6,0)</f>
        <v>340</v>
      </c>
      <c r="H11" s="49">
        <f>VLOOKUP(F11,'Tablica rezultata'!D:J,7,0)</f>
        <v>6.73</v>
      </c>
    </row>
    <row r="12" spans="1:16" ht="15.75">
      <c r="A12" s="46">
        <f>IF((AND(H12=H11,G12=G11)),A11,COUNT($G$10:G12))</f>
        <v>3</v>
      </c>
      <c r="B12" s="47" t="str">
        <f>VLOOKUP(F12,'Tablica rezultata'!D:E,2,FALSE)</f>
        <v>OŠ kralja Tomislava, Našice</v>
      </c>
      <c r="C12" s="47" t="str">
        <f>VLOOKUP(F12,'Tablica rezultata'!D:F,3,0)</f>
        <v>Našice</v>
      </c>
      <c r="D12" s="47" t="str">
        <f>VLOOKUP(F12,'Tablica rezultata'!D:K,8,FALSE)</f>
        <v>https://vimeo.com/190303906</v>
      </c>
      <c r="E12" s="47" t="str">
        <f>VLOOKUP(F12,'Tablica rezultata'!D:L,9,0)</f>
        <v>Marija Ivanković</v>
      </c>
      <c r="F12" s="26" t="s">
        <v>3061</v>
      </c>
      <c r="G12" s="47">
        <f>VLOOKUP(F12,'Tablica rezultata'!D:I,6,0)</f>
        <v>340</v>
      </c>
      <c r="H12" s="49">
        <f>VLOOKUP(F12,'Tablica rezultata'!D:J,7,0)</f>
        <v>6.9</v>
      </c>
    </row>
    <row r="13" spans="1:16" ht="15.75">
      <c r="A13" s="46">
        <f>IF((AND(H13=H12,G13=G12)),A12,COUNT($G$10:G13))</f>
        <v>4</v>
      </c>
      <c r="B13" s="47" t="str">
        <f>VLOOKUP(F13,'Tablica rezultata'!D:E,2,FALSE)</f>
        <v>OŠ kralja Tomislava, Našice</v>
      </c>
      <c r="C13" s="47" t="str">
        <f>VLOOKUP(F13,'Tablica rezultata'!D:F,3,0)</f>
        <v>Našice</v>
      </c>
      <c r="D13" s="47" t="str">
        <f>VLOOKUP(F13,'Tablica rezultata'!D:K,8,FALSE)</f>
        <v>https://vimeo.com/190303910</v>
      </c>
      <c r="E13" s="47" t="str">
        <f>VLOOKUP(F13,'Tablica rezultata'!D:L,9,0)</f>
        <v>Marija Ivanković</v>
      </c>
      <c r="F13" s="26" t="s">
        <v>3063</v>
      </c>
      <c r="G13" s="47">
        <f>VLOOKUP(F13,'Tablica rezultata'!D:I,6,0)</f>
        <v>340</v>
      </c>
      <c r="H13" s="49">
        <f>VLOOKUP(F13,'Tablica rezultata'!D:J,7,0)</f>
        <v>7.3</v>
      </c>
    </row>
    <row r="14" spans="1:16" ht="15.75">
      <c r="A14" s="46">
        <f>IF((AND(H14=H13,G14=G13)),A13,COUNT($G$10:G14))</f>
        <v>5</v>
      </c>
      <c r="B14" s="47" t="str">
        <f>VLOOKUP(F14,'Tablica rezultata'!D:E,2,FALSE)</f>
        <v>Hrvatska narodna knjižnica i čitaonica Našice</v>
      </c>
      <c r="C14" s="47" t="str">
        <f>VLOOKUP(F14,'Tablica rezultata'!D:F,3,0)</f>
        <v>NAŠICE</v>
      </c>
      <c r="D14" s="47" t="str">
        <f>VLOOKUP(F14,'Tablica rezultata'!D:K,8,FALSE)</f>
        <v>https://vimeo.com/190315225</v>
      </c>
      <c r="E14" s="47" t="str">
        <f>VLOOKUP(F14,'Tablica rezultata'!D:L,9,0)</f>
        <v>Silvija Šokić</v>
      </c>
      <c r="F14" s="26" t="s">
        <v>1661</v>
      </c>
      <c r="G14" s="48">
        <f>VLOOKUP(F14,'Tablica rezultata'!D:I,6,0)</f>
        <v>340</v>
      </c>
      <c r="H14" s="49">
        <f>VLOOKUP(F14,'Tablica rezultata'!D:J,7,0)</f>
        <v>7.5</v>
      </c>
    </row>
    <row r="15" spans="1:16" ht="15.75">
      <c r="A15" s="46">
        <f>IF((AND(H15=H14,G15=G14)),A14,COUNT($G$10:G15))</f>
        <v>6</v>
      </c>
      <c r="B15" s="47" t="str">
        <f>VLOOKUP(F15,'Tablica rezultata'!D:E,2,FALSE)</f>
        <v>Hrvatska narodna knjižnica i čitaonica Našice</v>
      </c>
      <c r="C15" s="47" t="str">
        <f>VLOOKUP(F15,'Tablica rezultata'!D:F,3,0)</f>
        <v>NAŠICE</v>
      </c>
      <c r="D15" s="47" t="str">
        <f>VLOOKUP(F15,'Tablica rezultata'!D:K,8,FALSE)</f>
        <v>https://vimeo.com/190315227</v>
      </c>
      <c r="E15" s="47" t="str">
        <f>VLOOKUP(F15,'Tablica rezultata'!D:L,9,0)</f>
        <v>Silvija Šokić</v>
      </c>
      <c r="F15" s="26" t="s">
        <v>1663</v>
      </c>
      <c r="G15" s="47">
        <f>VLOOKUP(F15,'Tablica rezultata'!D:I,6,0)</f>
        <v>340</v>
      </c>
      <c r="H15" s="49">
        <f>VLOOKUP(F15,'Tablica rezultata'!D:J,7,0)</f>
        <v>7.55</v>
      </c>
    </row>
    <row r="16" spans="1:16" ht="15.75">
      <c r="A16" s="46">
        <f>IF((AND(H16=H15,G16=G15)),A15,COUNT($G$10:G16))</f>
        <v>7</v>
      </c>
      <c r="B16" s="47" t="str">
        <f>VLOOKUP(F16,'Tablica rezultata'!D:E,2,FALSE)</f>
        <v>OŠ Matije Petra Katančića</v>
      </c>
      <c r="C16" s="47" t="str">
        <f>VLOOKUP(F16,'Tablica rezultata'!D:F,3,0)</f>
        <v>Valpovo</v>
      </c>
      <c r="D16" s="47" t="str">
        <f>VLOOKUP(F16,'Tablica rezultata'!D:K,8,FALSE)</f>
        <v>https://vimeo.com/190360399</v>
      </c>
      <c r="E16" s="47" t="str">
        <f>VLOOKUP(F16,'Tablica rezultata'!D:L,9,0)</f>
        <v>Marijan Antolović</v>
      </c>
      <c r="F16" s="26" t="s">
        <v>2559</v>
      </c>
      <c r="G16" s="47">
        <f>VLOOKUP(F16,'Tablica rezultata'!D:I,6,0)</f>
        <v>340</v>
      </c>
      <c r="H16" s="49">
        <f>VLOOKUP(F16,'Tablica rezultata'!D:J,7,0)</f>
        <v>12.1</v>
      </c>
    </row>
    <row r="17" spans="1:8" ht="15.75">
      <c r="A17" s="46">
        <f>IF((AND(H17=H16,G17=G16)),A16,COUNT($G$10:G17))</f>
        <v>8</v>
      </c>
      <c r="B17" s="47" t="str">
        <f>VLOOKUP(F17,'Tablica rezultata'!D:E,2,FALSE)</f>
        <v>Zajednica tehničke kulture Valpovo-Belišće</v>
      </c>
      <c r="C17" s="47" t="str">
        <f>VLOOKUP(F17,'Tablica rezultata'!D:F,3,0)</f>
        <v>Valpovo</v>
      </c>
      <c r="D17" s="47" t="str">
        <f>VLOOKUP(F17,'Tablica rezultata'!D:K,8,FALSE)</f>
        <v>https://vimeo.com/190360386</v>
      </c>
      <c r="E17" s="47" t="str">
        <f>VLOOKUP(F17,'Tablica rezultata'!D:L,9,0)</f>
        <v>Marijan Antolović</v>
      </c>
      <c r="F17" s="26" t="s">
        <v>2538</v>
      </c>
      <c r="G17" s="47">
        <f>VLOOKUP(F17,'Tablica rezultata'!D:I,6,0)</f>
        <v>340</v>
      </c>
      <c r="H17" s="49">
        <f>VLOOKUP(F17,'Tablica rezultata'!D:J,7,0)</f>
        <v>12.3</v>
      </c>
    </row>
    <row r="18" spans="1:8" ht="15.75">
      <c r="A18" s="46">
        <f>IF((AND(H18=H17,G18=G17)),A17,COUNT($G$10:G18))</f>
        <v>8</v>
      </c>
      <c r="B18" s="47" t="str">
        <f>VLOOKUP(F18,'Tablica rezultata'!D:E,2,FALSE)</f>
        <v>OŠ Matije Petra Katančića</v>
      </c>
      <c r="C18" s="47" t="str">
        <f>VLOOKUP(F18,'Tablica rezultata'!D:F,3,0)</f>
        <v>Valpovo</v>
      </c>
      <c r="D18" s="47" t="str">
        <f>VLOOKUP(F18,'Tablica rezultata'!D:K,8,FALSE)</f>
        <v>https://vimeo.com/190360395</v>
      </c>
      <c r="E18" s="47" t="str">
        <f>VLOOKUP(F18,'Tablica rezultata'!D:L,9,0)</f>
        <v>Marijan Antolović</v>
      </c>
      <c r="F18" s="26" t="s">
        <v>2557</v>
      </c>
      <c r="G18" s="47">
        <f>VLOOKUP(F18,'Tablica rezultata'!D:I,6,0)</f>
        <v>340</v>
      </c>
      <c r="H18" s="49">
        <f>VLOOKUP(F18,'Tablica rezultata'!D:J,7,0)</f>
        <v>12.3</v>
      </c>
    </row>
    <row r="19" spans="1:8" ht="15.75">
      <c r="A19" s="46">
        <f>IF((AND(H19=H18,G19=G18)),A18,COUNT($G$10:G19))</f>
        <v>10</v>
      </c>
      <c r="B19" s="47" t="str">
        <f>VLOOKUP(F19,'Tablica rezultata'!D:E,2,FALSE)</f>
        <v>OŠ Ivana Kukuljevića</v>
      </c>
      <c r="C19" s="47" t="str">
        <f>VLOOKUP(F19,'Tablica rezultata'!D:F,3,0)</f>
        <v>Belišće</v>
      </c>
      <c r="D19" s="47" t="str">
        <f>VLOOKUP(F19,'Tablica rezultata'!D:K,8,FALSE)</f>
        <v>https://vimeo.com/190360390</v>
      </c>
      <c r="E19" s="47" t="str">
        <f>VLOOKUP(F19,'Tablica rezultata'!D:L,9,0)</f>
        <v>Marijan Antolović</v>
      </c>
      <c r="F19" s="26" t="s">
        <v>2548</v>
      </c>
      <c r="G19" s="47">
        <f>VLOOKUP(F19,'Tablica rezultata'!D:I,6,0)</f>
        <v>340</v>
      </c>
      <c r="H19" s="49">
        <f>VLOOKUP(F19,'Tablica rezultata'!D:J,7,0)</f>
        <v>12.6</v>
      </c>
    </row>
    <row r="20" spans="1:8" ht="15.75">
      <c r="A20" s="46">
        <f>IF((AND(H20=H19,G20=G19)),A19,COUNT($G$10:G20))</f>
        <v>11</v>
      </c>
      <c r="B20" s="47" t="str">
        <f>VLOOKUP(F20,'Tablica rezultata'!D:E,2,FALSE)</f>
        <v>Zajednica tehničke kulture Valpovo-Belišće</v>
      </c>
      <c r="C20" s="47" t="str">
        <f>VLOOKUP(F20,'Tablica rezultata'!D:F,3,0)</f>
        <v>Valpovo</v>
      </c>
      <c r="D20" s="47" t="str">
        <f>VLOOKUP(F20,'Tablica rezultata'!D:K,8,FALSE)</f>
        <v>https://vimeo.com/190361697</v>
      </c>
      <c r="E20" s="47" t="str">
        <f>VLOOKUP(F20,'Tablica rezultata'!D:L,9,0)</f>
        <v>Marijan Antolović</v>
      </c>
      <c r="F20" s="26" t="s">
        <v>2541</v>
      </c>
      <c r="G20" s="47">
        <f>VLOOKUP(F20,'Tablica rezultata'!D:I,6,0)</f>
        <v>340</v>
      </c>
      <c r="H20" s="49">
        <f>VLOOKUP(F20,'Tablica rezultata'!D:J,7,0)</f>
        <v>12.7</v>
      </c>
    </row>
    <row r="21" spans="1:8" ht="15.75">
      <c r="A21" s="46">
        <f>IF((AND(H21=H20,G21=G20)),A20,COUNT($G$10:G21))</f>
        <v>12</v>
      </c>
      <c r="B21" s="47" t="str">
        <f>VLOOKUP(F21,'Tablica rezultata'!D:E,2,FALSE)</f>
        <v>OŠ Matije Petra Katančića</v>
      </c>
      <c r="C21" s="47" t="str">
        <f>VLOOKUP(F21,'Tablica rezultata'!D:F,3,0)</f>
        <v>Valpovo</v>
      </c>
      <c r="D21" s="47" t="str">
        <f>VLOOKUP(F21,'Tablica rezultata'!D:K,8,FALSE)</f>
        <v>https://vimeo.com/190360396</v>
      </c>
      <c r="E21" s="47" t="str">
        <f>VLOOKUP(F21,'Tablica rezultata'!D:L,9,0)</f>
        <v>Marijan Antolović</v>
      </c>
      <c r="F21" s="26" t="s">
        <v>2555</v>
      </c>
      <c r="G21" s="47">
        <f>VLOOKUP(F21,'Tablica rezultata'!D:I,6,0)</f>
        <v>330</v>
      </c>
      <c r="H21" s="49">
        <f>VLOOKUP(F21,'Tablica rezultata'!D:J,7,0)</f>
        <v>16.3</v>
      </c>
    </row>
    <row r="22" spans="1:8" ht="15.75">
      <c r="A22" s="46">
        <f>IF((AND(H22=H21,G22=G21)),A21,COUNT($G$10:G22))</f>
        <v>13</v>
      </c>
      <c r="B22" s="47" t="str">
        <f>VLOOKUP(F22,'Tablica rezultata'!D:E,2,FALSE)</f>
        <v>OŠ Matije Petra Katančića</v>
      </c>
      <c r="C22" s="47" t="str">
        <f>VLOOKUP(F22,'Tablica rezultata'!D:F,3,0)</f>
        <v>Valpovo</v>
      </c>
      <c r="D22" s="47" t="str">
        <f>VLOOKUP(F22,'Tablica rezultata'!D:K,8,FALSE)</f>
        <v>https://vimeo.com/190360400</v>
      </c>
      <c r="E22" s="47" t="str">
        <f>VLOOKUP(F22,'Tablica rezultata'!D:L,9,0)</f>
        <v>Marijan Antolović</v>
      </c>
      <c r="F22" s="26" t="s">
        <v>2561</v>
      </c>
      <c r="G22" s="47">
        <f>VLOOKUP(F22,'Tablica rezultata'!D:I,6,0)</f>
        <v>330</v>
      </c>
      <c r="H22" s="49">
        <f>VLOOKUP(F22,'Tablica rezultata'!D:J,7,0)</f>
        <v>16.899999999999999</v>
      </c>
    </row>
    <row r="23" spans="1:8" ht="15.75">
      <c r="A23" s="46">
        <f>IF((AND(H23=H22,G23=G22)),A22,COUNT($G$10:G23))</f>
        <v>14</v>
      </c>
      <c r="B23" s="47" t="str">
        <f>VLOOKUP(F23,'Tablica rezultata'!D:E,2,FALSE)</f>
        <v>OŠ kralja Tomislava, Našice</v>
      </c>
      <c r="C23" s="47" t="str">
        <f>VLOOKUP(F23,'Tablica rezultata'!D:F,3,0)</f>
        <v>Našice</v>
      </c>
      <c r="D23" s="47" t="str">
        <f>VLOOKUP(F23,'Tablica rezultata'!D:K,8,FALSE)</f>
        <v>https://vimeo.com/190304597</v>
      </c>
      <c r="E23" s="47" t="str">
        <f>VLOOKUP(F23,'Tablica rezultata'!D:L,9,0)</f>
        <v>Marija Ivanković</v>
      </c>
      <c r="F23" s="26" t="s">
        <v>3065</v>
      </c>
      <c r="G23" s="47">
        <f>VLOOKUP(F23,'Tablica rezultata'!D:I,6,0)</f>
        <v>320</v>
      </c>
      <c r="H23" s="49">
        <f>VLOOKUP(F23,'Tablica rezultata'!D:J,7,0)</f>
        <v>9.3000000000000007</v>
      </c>
    </row>
    <row r="24" spans="1:8" ht="15.75">
      <c r="A24" s="46">
        <f>IF((AND(H24=H23,G24=G23)),A23,COUNT($G$10:G24))</f>
        <v>15</v>
      </c>
      <c r="B24" s="47" t="str">
        <f>VLOOKUP(F24,'Tablica rezultata'!D:E,2,FALSE)</f>
        <v>Hrvatska narodna knjižnica i čitaonica Našice</v>
      </c>
      <c r="C24" s="47" t="str">
        <f>VLOOKUP(F24,'Tablica rezultata'!D:F,3,0)</f>
        <v>NAŠICE</v>
      </c>
      <c r="D24" s="47" t="str">
        <f>VLOOKUP(F24,'Tablica rezultata'!D:K,8,FALSE)</f>
        <v>https://vimeo.com/190315228</v>
      </c>
      <c r="E24" s="47" t="str">
        <f>VLOOKUP(F24,'Tablica rezultata'!D:L,9,0)</f>
        <v>Silvija Šokić</v>
      </c>
      <c r="F24" s="26" t="s">
        <v>1665</v>
      </c>
      <c r="G24" s="47">
        <f>VLOOKUP(F24,'Tablica rezultata'!D:I,6,0)</f>
        <v>320</v>
      </c>
      <c r="H24" s="49">
        <f>VLOOKUP(F24,'Tablica rezultata'!D:J,7,0)</f>
        <v>9.68</v>
      </c>
    </row>
    <row r="25" spans="1:8" ht="15.75">
      <c r="A25" s="46">
        <f>IF((AND(H25=H24,G25=G24)),A24,COUNT($G$10:G25))</f>
        <v>16</v>
      </c>
      <c r="B25" s="47" t="str">
        <f>VLOOKUP(F25,'Tablica rezultata'!D:E,2,FALSE)</f>
        <v>Hrvatska narodna knjižnica i čitaonica Našice</v>
      </c>
      <c r="C25" s="47" t="str">
        <f>VLOOKUP(F25,'Tablica rezultata'!D:F,3,0)</f>
        <v>NAŠICE</v>
      </c>
      <c r="D25" s="47" t="str">
        <f>VLOOKUP(F25,'Tablica rezultata'!D:K,8,FALSE)</f>
        <v>https://vimeo.com/190315229</v>
      </c>
      <c r="E25" s="47" t="str">
        <f>VLOOKUP(F25,'Tablica rezultata'!D:L,9,0)</f>
        <v>Silvija Šokić</v>
      </c>
      <c r="F25" s="26" t="s">
        <v>1667</v>
      </c>
      <c r="G25" s="47">
        <f>VLOOKUP(F25,'Tablica rezultata'!D:I,6,0)</f>
        <v>210</v>
      </c>
      <c r="H25" s="49">
        <f>VLOOKUP(F25,'Tablica rezultata'!D:J,7,0)</f>
        <v>9.76</v>
      </c>
    </row>
    <row r="26" spans="1:8" ht="15.75">
      <c r="A26" s="46">
        <f>IF((AND(H26=H25,G26=G25)),A25,COUNT($G$10:G26))</f>
        <v>17</v>
      </c>
      <c r="B26" s="47" t="str">
        <f>VLOOKUP(F26,'Tablica rezultata'!D:E,2,FALSE)</f>
        <v>OŠ kralja Tomislava, Našice</v>
      </c>
      <c r="C26" s="47" t="str">
        <f>VLOOKUP(F26,'Tablica rezultata'!D:F,3,0)</f>
        <v>Našice</v>
      </c>
      <c r="D26" s="47" t="str">
        <f>VLOOKUP(F26,'Tablica rezultata'!D:K,8,FALSE)</f>
        <v>https://vimeo.com/190304606</v>
      </c>
      <c r="E26" s="47" t="str">
        <f>VLOOKUP(F26,'Tablica rezultata'!D:L,9,0)</f>
        <v>Marija Ivanković</v>
      </c>
      <c r="F26" s="26" t="s">
        <v>3067</v>
      </c>
      <c r="G26" s="47">
        <f>VLOOKUP(F26,'Tablica rezultata'!D:I,6,0)</f>
        <v>210</v>
      </c>
      <c r="H26" s="49">
        <f>VLOOKUP(F26,'Tablica rezultata'!D:J,7,0)</f>
        <v>11</v>
      </c>
    </row>
    <row r="27" spans="1:8" ht="15.75">
      <c r="A27" s="46">
        <f>IF((AND(H27=H26,G27=G26)),A26,COUNT($G$10:G27))</f>
        <v>18</v>
      </c>
      <c r="B27" s="47" t="str">
        <f>VLOOKUP(F27,'Tablica rezultata'!D:E,2,FALSE)</f>
        <v>OŠ Ivana Kukuljevića</v>
      </c>
      <c r="C27" s="47" t="str">
        <f>VLOOKUP(F27,'Tablica rezultata'!D:F,3,0)</f>
        <v>Belišće</v>
      </c>
      <c r="D27" s="47" t="str">
        <f>VLOOKUP(F27,'Tablica rezultata'!D:K,8,FALSE)</f>
        <v>https://vimeo.com/190360393</v>
      </c>
      <c r="E27" s="47" t="str">
        <f>VLOOKUP(F27,'Tablica rezultata'!D:L,9,0)</f>
        <v>Marijan Antolović</v>
      </c>
      <c r="F27" s="26" t="s">
        <v>2550</v>
      </c>
      <c r="G27" s="47">
        <f>VLOOKUP(F27,'Tablica rezultata'!D:I,6,0)</f>
        <v>160</v>
      </c>
      <c r="H27" s="49">
        <f>VLOOKUP(F27,'Tablica rezultata'!D:J,7,0)</f>
        <v>12</v>
      </c>
    </row>
    <row r="28" spans="1:8" ht="15.75">
      <c r="A28" s="46">
        <f>IF((AND(H28=H27,G28=G27)),A27,COUNT($G$10:G28))</f>
        <v>18</v>
      </c>
      <c r="B28" s="47" t="str">
        <f>VLOOKUP(F28,'Tablica rezultata'!D:E,2,FALSE)</f>
        <v>OŠ Ivana Kukuljevića</v>
      </c>
      <c r="C28" s="47" t="str">
        <f>VLOOKUP(F28,'Tablica rezultata'!D:F,3,0)</f>
        <v>Belišće</v>
      </c>
      <c r="D28" s="47" t="str">
        <f>VLOOKUP(F28,'Tablica rezultata'!D:K,8,FALSE)</f>
        <v>https://vimeo.com/190360394</v>
      </c>
      <c r="E28" s="47" t="str">
        <f>VLOOKUP(F28,'Tablica rezultata'!D:L,9,0)</f>
        <v>Marijan Antolović</v>
      </c>
      <c r="F28" s="26" t="s">
        <v>2552</v>
      </c>
      <c r="G28" s="47">
        <f>VLOOKUP(F28,'Tablica rezultata'!D:I,6,0)</f>
        <v>160</v>
      </c>
      <c r="H28" s="49">
        <f>VLOOKUP(F28,'Tablica rezultata'!D:J,7,0)</f>
        <v>12</v>
      </c>
    </row>
    <row r="29" spans="1:8" ht="15.75">
      <c r="A29" s="46">
        <f>IF((AND(H29=H28,G29=G28)),A28,COUNT($G$10:G29))</f>
        <v>20</v>
      </c>
      <c r="B29" s="47" t="str">
        <f>VLOOKUP(F29,'Tablica rezultata'!D:E,2,FALSE)</f>
        <v>Zajednica tehničke kulture Valpovo-Belišće</v>
      </c>
      <c r="C29" s="47" t="str">
        <f>VLOOKUP(F29,'Tablica rezultata'!D:F,3,0)</f>
        <v>Valpovo</v>
      </c>
      <c r="D29" s="47" t="str">
        <f>VLOOKUP(F29,'Tablica rezultata'!D:K,8,FALSE)</f>
        <v>https://vimeo.com/190360388</v>
      </c>
      <c r="E29" s="47" t="str">
        <f>VLOOKUP(F29,'Tablica rezultata'!D:L,9,0)</f>
        <v>Marijan Antolović</v>
      </c>
      <c r="F29" s="26" t="s">
        <v>2545</v>
      </c>
      <c r="G29" s="47">
        <f>VLOOKUP(F29,'Tablica rezultata'!D:I,6,0)</f>
        <v>140</v>
      </c>
      <c r="H29" s="49">
        <f>VLOOKUP(F29,'Tablica rezultata'!D:J,7,0)</f>
        <v>13</v>
      </c>
    </row>
    <row r="30" spans="1:8" ht="15.75">
      <c r="A30" s="46">
        <f>IF((AND(H30=H29,G30=G29)),A29,COUNT($G$10:G30))</f>
        <v>21</v>
      </c>
      <c r="B30" s="47" t="str">
        <f>VLOOKUP(F30,'Tablica rezultata'!D:E,2,FALSE)</f>
        <v>Zajednica tehničke kulture Valpovo-Belišće</v>
      </c>
      <c r="C30" s="47" t="str">
        <f>VLOOKUP(F30,'Tablica rezultata'!D:F,3,0)</f>
        <v>Valpovo</v>
      </c>
      <c r="D30" s="47" t="str">
        <f>VLOOKUP(F30,'Tablica rezultata'!D:K,8,FALSE)</f>
        <v>https://vimeo.com/190360392</v>
      </c>
      <c r="E30" s="47" t="str">
        <f>VLOOKUP(F30,'Tablica rezultata'!D:L,9,0)</f>
        <v>Marijan Antolović</v>
      </c>
      <c r="F30" s="26" t="s">
        <v>2543</v>
      </c>
      <c r="G30" s="47">
        <f>VLOOKUP(F30,'Tablica rezultata'!D:I,6,0)</f>
        <v>130</v>
      </c>
      <c r="H30" s="49">
        <f>VLOOKUP(F30,'Tablica rezultata'!D:J,7,0)</f>
        <v>12</v>
      </c>
    </row>
    <row r="31" spans="1:8" ht="15.75">
      <c r="A31" s="46">
        <f>IF((AND(H31=H30,G31=G30)),A30,COUNT($G$10:G31))</f>
        <v>22</v>
      </c>
      <c r="B31" s="47" t="str">
        <f>VLOOKUP(F31,'Tablica rezultata'!D:E,2,FALSE)</f>
        <v>Oš Popovac</v>
      </c>
      <c r="C31" s="47" t="str">
        <f>VLOOKUP(F31,'Tablica rezultata'!D:F,3,0)</f>
        <v>Popovac</v>
      </c>
      <c r="D31" s="47" t="str">
        <f>VLOOKUP(F31,'Tablica rezultata'!D:K,8,FALSE)</f>
        <v>https://vimeo.com/190055258</v>
      </c>
      <c r="E31" s="47" t="str">
        <f>VLOOKUP(F31,'Tablica rezultata'!D:L,9,0)</f>
        <v>Martina Vidak</v>
      </c>
      <c r="F31" s="26" t="s">
        <v>3018</v>
      </c>
      <c r="G31" s="47">
        <f>VLOOKUP(F31,'Tablica rezultata'!D:I,6,0)</f>
        <v>60</v>
      </c>
      <c r="H31" s="49">
        <f>VLOOKUP(F31,'Tablica rezultata'!D:J,7,0)</f>
        <v>13</v>
      </c>
    </row>
    <row r="32" spans="1:8" ht="15.75">
      <c r="A32" s="46">
        <f>IF((AND(H32=H31,G32=G31)),A31,COUNT($G$10:G32))</f>
        <v>22</v>
      </c>
      <c r="B32" s="47" t="str">
        <f>VLOOKUP(F32,'Tablica rezultata'!D:E,2,FALSE)</f>
        <v>Oš Popovac</v>
      </c>
      <c r="C32" s="47" t="str">
        <f>VLOOKUP(F32,'Tablica rezultata'!D:F,3,0)</f>
        <v>Popovac</v>
      </c>
      <c r="D32" s="47" t="str">
        <f>VLOOKUP(F32,'Tablica rezultata'!D:K,8,FALSE)</f>
        <v>https://vimeo.com/190055256</v>
      </c>
      <c r="E32" s="47" t="str">
        <f>VLOOKUP(F32,'Tablica rezultata'!D:L,9,0)</f>
        <v>Martina Vidak</v>
      </c>
      <c r="F32" s="26" t="s">
        <v>3020</v>
      </c>
      <c r="G32" s="47">
        <f>VLOOKUP(F32,'Tablica rezultata'!D:I,6,0)</f>
        <v>60</v>
      </c>
      <c r="H32" s="49">
        <f>VLOOKUP(F32,'Tablica rezultata'!D:J,7,0)</f>
        <v>13</v>
      </c>
    </row>
    <row r="33" spans="1:8" ht="15.75">
      <c r="A33" s="46">
        <f>IF((AND(H33=H32,G33=G32)),A32,COUNT($G$10:G33))</f>
        <v>24</v>
      </c>
      <c r="B33" s="47" t="str">
        <f>VLOOKUP(F33,'Tablica rezultata'!D:E,2,FALSE)</f>
        <v>Oš Popovac</v>
      </c>
      <c r="C33" s="47" t="str">
        <f>VLOOKUP(F33,'Tablica rezultata'!D:F,3,0)</f>
        <v>Popovac</v>
      </c>
      <c r="D33" s="47" t="str">
        <f>VLOOKUP(F33,'Tablica rezultata'!D:K,8,FALSE)</f>
        <v>https://vimeo.com/190055257</v>
      </c>
      <c r="E33" s="47" t="str">
        <f>VLOOKUP(F33,'Tablica rezultata'!D:L,9,0)</f>
        <v>Martina Vidak</v>
      </c>
      <c r="F33" s="26" t="s">
        <v>3017</v>
      </c>
      <c r="G33" s="47">
        <f>VLOOKUP(F33,'Tablica rezultata'!D:I,6,0)</f>
        <v>50</v>
      </c>
      <c r="H33" s="49">
        <f>VLOOKUP(F33,'Tablica rezultata'!D:J,7,0)</f>
        <v>13</v>
      </c>
    </row>
    <row r="34" spans="1:8" ht="15.75">
      <c r="A34" s="46">
        <f>IF((AND(H34=H33,G34=G33)),A33,COUNT($G$10:G34))</f>
        <v>24</v>
      </c>
      <c r="B34" s="47" t="str">
        <f>VLOOKUP(F34,'Tablica rezultata'!D:E,2,FALSE)</f>
        <v>Oš Popovac</v>
      </c>
      <c r="C34" s="47" t="str">
        <f>VLOOKUP(F34,'Tablica rezultata'!D:F,3,0)</f>
        <v>Popovac</v>
      </c>
      <c r="D34" s="47" t="str">
        <f>VLOOKUP(F34,'Tablica rezultata'!D:K,8,FALSE)</f>
        <v>https://vimeo.com/190055259</v>
      </c>
      <c r="E34" s="47" t="str">
        <f>VLOOKUP(F34,'Tablica rezultata'!D:L,9,0)</f>
        <v>Martina Vidak</v>
      </c>
      <c r="F34" s="26" t="s">
        <v>3019</v>
      </c>
      <c r="G34" s="47">
        <f>VLOOKUP(F34,'Tablica rezultata'!D:I,6,0)</f>
        <v>50</v>
      </c>
      <c r="H34" s="49">
        <f>VLOOKUP(F34,'Tablica rezultata'!D:J,7,0)</f>
        <v>13</v>
      </c>
    </row>
  </sheetData>
  <sortState ref="A10:H34">
    <sortCondition descending="1" ref="G10:G34"/>
    <sortCondition ref="H10:H34"/>
  </sortState>
  <mergeCells count="1">
    <mergeCell ref="B1:F1"/>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23"/>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36.140625" style="10" bestFit="1" customWidth="1"/>
    <col min="7" max="7" width="9.7109375" style="10" bestFit="1" customWidth="1"/>
    <col min="8" max="8" width="31" style="10" bestFit="1" customWidth="1"/>
  </cols>
  <sheetData>
    <row r="1" spans="1:16" ht="23.25">
      <c r="B1" s="54" t="s">
        <v>2893</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Pokupsko</v>
      </c>
      <c r="C5" s="47" t="str">
        <f>VLOOKUP(F5,'Tablica rezultata'!D:F,3,0)</f>
        <v>Pokupsko</v>
      </c>
      <c r="D5" s="47" t="str">
        <f>VLOOKUP(F5,'Tablica rezultata'!D:K,8,FALSE)</f>
        <v>https://vimeo.com/190439672</v>
      </c>
      <c r="E5" s="47" t="str">
        <f>VLOOKUP(F5,'Tablica rezultata'!D:L,9,0)</f>
        <v>Kristina Panižić</v>
      </c>
      <c r="F5" s="44" t="s">
        <v>2126</v>
      </c>
      <c r="G5" s="48">
        <f>VLOOKUP(F5,'Tablica rezultata'!D:I,6,0)</f>
        <v>180</v>
      </c>
      <c r="H5" s="49">
        <f>VLOOKUP(F5,'Tablica rezultata'!D:J,7,0)</f>
        <v>5.2</v>
      </c>
      <c r="I5" s="11"/>
      <c r="J5" s="11"/>
      <c r="K5" s="12"/>
      <c r="L5" s="11"/>
      <c r="M5" s="12"/>
      <c r="N5" s="12"/>
      <c r="O5" s="14"/>
      <c r="P5" s="14"/>
    </row>
    <row r="6" spans="1:16" ht="15.75">
      <c r="A6" s="46">
        <f>IF((AND(H6=H5,G6=G5)),A5,COUNT($G$5:G6))</f>
        <v>2</v>
      </c>
      <c r="B6" s="47" t="str">
        <f>VLOOKUP(F6,'Tablica rezultata'!D:E,2,FALSE)</f>
        <v>Oš Pokupsko</v>
      </c>
      <c r="C6" s="47" t="str">
        <f>VLOOKUP(F6,'Tablica rezultata'!D:F,3,0)</f>
        <v>Pokupsko</v>
      </c>
      <c r="D6" s="47" t="str">
        <f>VLOOKUP(F6,'Tablica rezultata'!D:K,8,FALSE)</f>
        <v>https://vimeo.com/190439686</v>
      </c>
      <c r="E6" s="47" t="str">
        <f>VLOOKUP(F6,'Tablica rezultata'!D:L,9,0)</f>
        <v>Kristina Panižić</v>
      </c>
      <c r="F6" s="44" t="s">
        <v>2133</v>
      </c>
      <c r="G6" s="47">
        <f>VLOOKUP(F6,'Tablica rezultata'!D:I,6,0)</f>
        <v>170</v>
      </c>
      <c r="H6" s="49">
        <f>VLOOKUP(F6,'Tablica rezultata'!D:J,7,0)</f>
        <v>4.3</v>
      </c>
      <c r="I6" s="11"/>
      <c r="J6" s="11"/>
      <c r="K6" s="12"/>
      <c r="L6" s="11"/>
      <c r="M6" s="12"/>
      <c r="N6" s="12"/>
      <c r="O6" s="14"/>
      <c r="P6" s="14"/>
    </row>
    <row r="7" spans="1:16" ht="15.75">
      <c r="A7" s="46">
        <f>IF((AND(H7=H6,G7=G6)),A6,COUNT($G$5:G7))</f>
        <v>3</v>
      </c>
      <c r="B7" s="47" t="str">
        <f>VLOOKUP(F7,'Tablica rezultata'!D:E,2,FALSE)</f>
        <v>Oš Pokupsko</v>
      </c>
      <c r="C7" s="47" t="str">
        <f>VLOOKUP(F7,'Tablica rezultata'!D:F,3,0)</f>
        <v>Pokupsko</v>
      </c>
      <c r="D7" s="47" t="str">
        <f>VLOOKUP(F7,'Tablica rezultata'!D:K,8,FALSE)</f>
        <v>https://vimeo.com/190439682</v>
      </c>
      <c r="E7" s="47" t="str">
        <f>VLOOKUP(F7,'Tablica rezultata'!D:L,9,0)</f>
        <v>Kristina Panižić</v>
      </c>
      <c r="F7" s="44" t="s">
        <v>2129</v>
      </c>
      <c r="G7" s="48">
        <f>VLOOKUP(F7,'Tablica rezultata'!D:I,6,0)</f>
        <v>160</v>
      </c>
      <c r="H7" s="49">
        <f>VLOOKUP(F7,'Tablica rezultata'!D:J,7,0)</f>
        <v>4.7</v>
      </c>
      <c r="I7" s="11"/>
      <c r="J7" s="11"/>
      <c r="K7" s="12"/>
      <c r="L7" s="11"/>
      <c r="M7" s="12"/>
      <c r="N7" s="12"/>
      <c r="O7" s="14"/>
      <c r="P7" s="14"/>
    </row>
    <row r="8" spans="1:16" ht="15.75">
      <c r="A8" s="46">
        <f>IF((AND(H8=H7,G8=G7)),A7,COUNT($G$5:G8))</f>
        <v>4</v>
      </c>
      <c r="B8" s="47" t="str">
        <f>VLOOKUP(F8,'Tablica rezultata'!D:E,2,FALSE)</f>
        <v>Oš Pokupsko</v>
      </c>
      <c r="C8" s="47" t="str">
        <f>VLOOKUP(F8,'Tablica rezultata'!D:F,3,0)</f>
        <v>Pokupsko</v>
      </c>
      <c r="D8" s="47" t="str">
        <f>VLOOKUP(F8,'Tablica rezultata'!D:K,8,FALSE)</f>
        <v>https://vimeo.com/190439685</v>
      </c>
      <c r="E8" s="47" t="str">
        <f>VLOOKUP(F8,'Tablica rezultata'!D:L,9,0)</f>
        <v>Kristina Panižić</v>
      </c>
      <c r="F8" s="44" t="s">
        <v>2131</v>
      </c>
      <c r="G8" s="47">
        <f>VLOOKUP(F8,'Tablica rezultata'!D:I,6,0)</f>
        <v>130</v>
      </c>
      <c r="H8" s="49">
        <f>VLOOKUP(F8,'Tablica rezultata'!D:J,7,0)</f>
        <v>4.5</v>
      </c>
      <c r="I8" s="11"/>
      <c r="J8" s="11"/>
      <c r="K8" s="12"/>
      <c r="L8" s="11"/>
      <c r="M8" s="12"/>
      <c r="N8" s="12"/>
      <c r="O8" s="14"/>
      <c r="P8" s="14"/>
    </row>
    <row r="9" spans="1:16">
      <c r="A9" s="24"/>
      <c r="B9" s="24"/>
      <c r="C9" s="24"/>
      <c r="D9" s="24"/>
      <c r="E9" s="24"/>
      <c r="F9" s="24"/>
      <c r="G9" s="24"/>
      <c r="H9" s="24"/>
    </row>
    <row r="10" spans="1:16">
      <c r="A10" s="24"/>
      <c r="B10" s="24"/>
      <c r="C10" s="24"/>
      <c r="D10" s="24"/>
      <c r="E10" s="24"/>
      <c r="F10" s="24"/>
      <c r="G10" s="24"/>
      <c r="H10" s="24"/>
    </row>
    <row r="11" spans="1:16" ht="18.75">
      <c r="A11" s="24"/>
      <c r="B11" s="19" t="s">
        <v>36</v>
      </c>
      <c r="C11" s="24"/>
      <c r="D11" s="24"/>
      <c r="E11" s="24"/>
      <c r="F11" s="24"/>
      <c r="G11" s="24"/>
      <c r="H11" s="24"/>
    </row>
    <row r="12" spans="1:16" ht="18.75">
      <c r="A12" s="24"/>
      <c r="B12" s="25"/>
      <c r="C12" s="24"/>
      <c r="D12" s="24"/>
      <c r="E12" s="24"/>
      <c r="F12" s="24"/>
      <c r="G12" s="24"/>
      <c r="H12" s="24"/>
    </row>
    <row r="13" spans="1:16" ht="42" customHeight="1">
      <c r="A13" s="43" t="s">
        <v>2</v>
      </c>
      <c r="B13" s="22" t="s">
        <v>2641</v>
      </c>
      <c r="C13" s="22" t="s">
        <v>2644</v>
      </c>
      <c r="D13" s="22" t="s">
        <v>9</v>
      </c>
      <c r="E13" s="22" t="s">
        <v>4</v>
      </c>
      <c r="F13" s="22" t="s">
        <v>2642</v>
      </c>
      <c r="G13" s="22" t="s">
        <v>2956</v>
      </c>
      <c r="H13" s="22" t="s">
        <v>5</v>
      </c>
      <c r="I13" s="11"/>
      <c r="J13" s="11"/>
      <c r="K13" s="12"/>
      <c r="L13" s="11"/>
      <c r="M13" s="12"/>
      <c r="N13" s="12"/>
      <c r="O13" s="14"/>
      <c r="P13" s="14"/>
    </row>
    <row r="14" spans="1:16" ht="15.75">
      <c r="A14" s="46">
        <f>IF((AND(H14=H13,G14=G13)),A13,COUNT($G$14:G14))</f>
        <v>1</v>
      </c>
      <c r="B14" s="47" t="str">
        <f>VLOOKUP(F14,'Tablica rezultata'!D:E,2,FALSE)</f>
        <v>OŠ Nikole Hribara</v>
      </c>
      <c r="C14" s="47" t="str">
        <f>VLOOKUP(F14,'Tablica rezultata'!D:F,3,0)</f>
        <v>Velika Gorica</v>
      </c>
      <c r="D14" s="47" t="str">
        <f>VLOOKUP(F14,'Tablica rezultata'!D:K,8,FALSE)</f>
        <v>https://vimeo.com/190437253</v>
      </c>
      <c r="E14" s="47" t="str">
        <f>VLOOKUP(F14,'Tablica rezultata'!D:L,9,0)</f>
        <v>Irena Gimpelj Gal</v>
      </c>
      <c r="F14" s="44" t="s">
        <v>2085</v>
      </c>
      <c r="G14" s="48">
        <f>VLOOKUP(F14,'Tablica rezultata'!D:I,6,0)</f>
        <v>340</v>
      </c>
      <c r="H14" s="49">
        <f>VLOOKUP(F14,'Tablica rezultata'!D:J,7,0)</f>
        <v>4.0999999999999996</v>
      </c>
    </row>
    <row r="15" spans="1:16" ht="15.75">
      <c r="A15" s="46">
        <f>IF((AND(H15=H14,G15=G14)),A14,COUNT($G$14:G15))</f>
        <v>2</v>
      </c>
      <c r="B15" s="47" t="str">
        <f>VLOOKUP(F15,'Tablica rezultata'!D:E,2,FALSE)</f>
        <v>OŠ Nikole Hribara</v>
      </c>
      <c r="C15" s="47" t="str">
        <f>VLOOKUP(F15,'Tablica rezultata'!D:F,3,0)</f>
        <v>Velika Gorica</v>
      </c>
      <c r="D15" s="47" t="str">
        <f>VLOOKUP(F15,'Tablica rezultata'!D:K,8,FALSE)</f>
        <v>https://vimeo.com/190437771</v>
      </c>
      <c r="E15" s="47" t="str">
        <f>VLOOKUP(F15,'Tablica rezultata'!D:L,9,0)</f>
        <v>Irena Gimpelj Gal</v>
      </c>
      <c r="F15" s="44" t="s">
        <v>2090</v>
      </c>
      <c r="G15" s="47">
        <f>VLOOKUP(F15,'Tablica rezultata'!D:I,6,0)</f>
        <v>340</v>
      </c>
      <c r="H15" s="49">
        <f>VLOOKUP(F15,'Tablica rezultata'!D:J,7,0)</f>
        <v>4.4000000000000004</v>
      </c>
    </row>
    <row r="16" spans="1:16" ht="15.75">
      <c r="A16" s="46">
        <f>IF((AND(H16=H15,G16=G15)),A15,COUNT($G$14:G16))</f>
        <v>3</v>
      </c>
      <c r="B16" s="47" t="str">
        <f>VLOOKUP(F16,'Tablica rezultata'!D:E,2,FALSE)</f>
        <v>OŠ Nikole Hribara</v>
      </c>
      <c r="C16" s="47" t="str">
        <f>VLOOKUP(F16,'Tablica rezultata'!D:F,3,0)</f>
        <v>Velika Gorica</v>
      </c>
      <c r="D16" s="47" t="str">
        <f>VLOOKUP(F16,'Tablica rezultata'!D:K,8,FALSE)</f>
        <v>https://vimeo.com/190437574</v>
      </c>
      <c r="E16" s="47" t="str">
        <f>VLOOKUP(F16,'Tablica rezultata'!D:L,9,0)</f>
        <v>Irena Gimpelj Gal</v>
      </c>
      <c r="F16" s="44" t="s">
        <v>2088</v>
      </c>
      <c r="G16" s="48">
        <f>VLOOKUP(F16,'Tablica rezultata'!D:I,6,0)</f>
        <v>340</v>
      </c>
      <c r="H16" s="49">
        <f>VLOOKUP(F16,'Tablica rezultata'!D:J,7,0)</f>
        <v>4.5</v>
      </c>
    </row>
    <row r="17" spans="1:8" ht="15.75">
      <c r="A17" s="46">
        <f>IF((AND(H17=H16,G17=G16)),A16,COUNT($G$14:G17))</f>
        <v>4</v>
      </c>
      <c r="B17" s="47" t="str">
        <f>VLOOKUP(F17,'Tablica rezultata'!D:E,2,FALSE)</f>
        <v>OŠ Nikole Hribara</v>
      </c>
      <c r="C17" s="47" t="str">
        <f>VLOOKUP(F17,'Tablica rezultata'!D:F,3,0)</f>
        <v>Velika Gorica</v>
      </c>
      <c r="D17" s="47" t="str">
        <f>VLOOKUP(F17,'Tablica rezultata'!D:K,8,FALSE)</f>
        <v>https://vimeo.com/190437927</v>
      </c>
      <c r="E17" s="47" t="str">
        <f>VLOOKUP(F17,'Tablica rezultata'!D:L,9,0)</f>
        <v>Irena Gimpelj Gal</v>
      </c>
      <c r="F17" s="44" t="s">
        <v>2092</v>
      </c>
      <c r="G17" s="47">
        <f>VLOOKUP(F17,'Tablica rezultata'!D:I,6,0)</f>
        <v>340</v>
      </c>
      <c r="H17" s="49">
        <f>VLOOKUP(F17,'Tablica rezultata'!D:J,7,0)</f>
        <v>5.8</v>
      </c>
    </row>
    <row r="18" spans="1:8" ht="15.75">
      <c r="A18" s="46">
        <f>IF((AND(H18=H17,G18=G17)),A17,COUNT($G$14:G18))</f>
        <v>5</v>
      </c>
      <c r="B18" s="47" t="str">
        <f>VLOOKUP(F18,'Tablica rezultata'!D:E,2,FALSE)</f>
        <v>OŠ a Sveta Klara</v>
      </c>
      <c r="C18" s="47" t="str">
        <f>VLOOKUP(F18,'Tablica rezultata'!D:F,3,0)</f>
        <v>Zagreb</v>
      </c>
      <c r="D18" s="47" t="str">
        <f>VLOOKUP(F18,'Tablica rezultata'!D:K,8,FALSE)</f>
        <v>https://vimeo.com/190267457</v>
      </c>
      <c r="E18" s="47" t="str">
        <f>VLOOKUP(F18,'Tablica rezultata'!D:L,9,0)</f>
        <v>Biljana Kulundžić</v>
      </c>
      <c r="F18" s="44" t="s">
        <v>2241</v>
      </c>
      <c r="G18" s="47">
        <f>VLOOKUP(F18,'Tablica rezultata'!D:I,6,0)</f>
        <v>340</v>
      </c>
      <c r="H18" s="49">
        <f>VLOOKUP(F18,'Tablica rezultata'!D:J,7,0)</f>
        <v>9.82</v>
      </c>
    </row>
    <row r="19" spans="1:8" ht="15.75">
      <c r="A19" s="46">
        <f>IF((AND(H19=H18,G19=G18)),A18,COUNT($G$14:G19))</f>
        <v>6</v>
      </c>
      <c r="B19" s="47" t="str">
        <f>VLOOKUP(F19,'Tablica rezultata'!D:E,2,FALSE)</f>
        <v>OŠ a Sveta Klara</v>
      </c>
      <c r="C19" s="47" t="str">
        <f>VLOOKUP(F19,'Tablica rezultata'!D:F,3,0)</f>
        <v>Zagreb</v>
      </c>
      <c r="D19" s="47" t="str">
        <f>VLOOKUP(F19,'Tablica rezultata'!D:K,8,FALSE)</f>
        <v>https://vimeo.com/190266541</v>
      </c>
      <c r="E19" s="47" t="str">
        <f>VLOOKUP(F19,'Tablica rezultata'!D:L,9,0)</f>
        <v>Biljana Kulundžić</v>
      </c>
      <c r="F19" s="44" t="s">
        <v>2244</v>
      </c>
      <c r="G19" s="47">
        <f>VLOOKUP(F19,'Tablica rezultata'!D:I,6,0)</f>
        <v>340</v>
      </c>
      <c r="H19" s="49">
        <f>VLOOKUP(F19,'Tablica rezultata'!D:J,7,0)</f>
        <v>10.8</v>
      </c>
    </row>
    <row r="20" spans="1:8" ht="15.75">
      <c r="A20" s="46">
        <f>IF((AND(H20=H19,G20=G19)),A19,COUNT($G$14:G20))</f>
        <v>7</v>
      </c>
      <c r="B20" s="47" t="str">
        <f>VLOOKUP(F20,'Tablica rezultata'!D:E,2,FALSE)</f>
        <v>OŠ a Sveta Klara</v>
      </c>
      <c r="C20" s="47" t="str">
        <f>VLOOKUP(F20,'Tablica rezultata'!D:F,3,0)</f>
        <v>Zagreb</v>
      </c>
      <c r="D20" s="47" t="str">
        <f>VLOOKUP(F20,'Tablica rezultata'!D:K,8,FALSE)</f>
        <v>https://vimeo.com/190271724</v>
      </c>
      <c r="E20" s="47" t="str">
        <f>VLOOKUP(F20,'Tablica rezultata'!D:L,9,0)</f>
        <v>Biljana Kulundžić</v>
      </c>
      <c r="F20" s="44" t="s">
        <v>2796</v>
      </c>
      <c r="G20" s="47">
        <f>VLOOKUP(F20,'Tablica rezultata'!D:I,6,0)</f>
        <v>320</v>
      </c>
      <c r="H20" s="49">
        <f>VLOOKUP(F20,'Tablica rezultata'!D:J,7,0)</f>
        <v>10.67</v>
      </c>
    </row>
    <row r="21" spans="1:8" ht="15.75">
      <c r="A21" s="46">
        <f>IF((AND(H21=H20,G21=G20)),A20,COUNT($G$14:G21))</f>
        <v>8</v>
      </c>
      <c r="B21" s="47" t="str">
        <f>VLOOKUP(F21,'Tablica rezultata'!D:E,2,FALSE)</f>
        <v>OŠ a Sveta Klara</v>
      </c>
      <c r="C21" s="47" t="str">
        <f>VLOOKUP(F21,'Tablica rezultata'!D:F,3,0)</f>
        <v>Zagreb</v>
      </c>
      <c r="D21" s="47" t="str">
        <f>VLOOKUP(F21,'Tablica rezultata'!D:K,8,FALSE)</f>
        <v>https://vimeo.com/190271219</v>
      </c>
      <c r="E21" s="47" t="str">
        <f>VLOOKUP(F21,'Tablica rezultata'!D:L,9,0)</f>
        <v>Biljana Kulundžić</v>
      </c>
      <c r="F21" s="44" t="s">
        <v>2247</v>
      </c>
      <c r="G21" s="47">
        <f>VLOOKUP(F21,'Tablica rezultata'!D:I,6,0)</f>
        <v>310</v>
      </c>
      <c r="H21" s="49">
        <f>VLOOKUP(F21,'Tablica rezultata'!D:J,7,0)</f>
        <v>10</v>
      </c>
    </row>
    <row r="22" spans="1:8" ht="15.75">
      <c r="A22" s="46">
        <f>IF((AND(H22=H21,G22=G21)),A21,COUNT($G$14:G22))</f>
        <v>9</v>
      </c>
      <c r="B22" s="47" t="str">
        <f>VLOOKUP(F22,'Tablica rezultata'!D:E,2,FALSE)</f>
        <v>OŠ a Sveta Klara</v>
      </c>
      <c r="C22" s="47" t="str">
        <f>VLOOKUP(F22,'Tablica rezultata'!D:F,3,0)</f>
        <v>Zagreb</v>
      </c>
      <c r="D22" s="47" t="str">
        <f>VLOOKUP(F22,'Tablica rezultata'!D:K,8,FALSE)</f>
        <v>https://vimeo.com/190265274</v>
      </c>
      <c r="E22" s="47" t="str">
        <f>VLOOKUP(F22,'Tablica rezultata'!D:L,9,0)</f>
        <v>Biljana Kulundžić</v>
      </c>
      <c r="F22" s="44" t="s">
        <v>2249</v>
      </c>
      <c r="G22" s="47">
        <f>VLOOKUP(F22,'Tablica rezultata'!D:I,6,0)</f>
        <v>310</v>
      </c>
      <c r="H22" s="49">
        <f>VLOOKUP(F22,'Tablica rezultata'!D:J,7,0)</f>
        <v>11.51</v>
      </c>
    </row>
    <row r="23" spans="1:8" ht="15.75">
      <c r="A23" s="46">
        <f>IF((AND(H23=H22,G23=G22)),A22,COUNT($G$14:G23))</f>
        <v>10</v>
      </c>
      <c r="B23" s="47" t="str">
        <f>VLOOKUP(F23,'Tablica rezultata'!D:E,2,FALSE)</f>
        <v>OŠ a Sveta Klara</v>
      </c>
      <c r="C23" s="47" t="str">
        <f>VLOOKUP(F23,'Tablica rezultata'!D:F,3,0)</f>
        <v>Zagreb</v>
      </c>
      <c r="D23" s="47" t="str">
        <f>VLOOKUP(F23,'Tablica rezultata'!D:K,8,FALSE)</f>
        <v>https://vimeo.com/190269143</v>
      </c>
      <c r="E23" s="47" t="str">
        <f>VLOOKUP(F23,'Tablica rezultata'!D:L,9,0)</f>
        <v>Biljana Kulundžić</v>
      </c>
      <c r="F23" s="44" t="s">
        <v>2251</v>
      </c>
      <c r="G23" s="47">
        <f>VLOOKUP(F23,'Tablica rezultata'!D:I,6,0)</f>
        <v>290</v>
      </c>
      <c r="H23" s="49">
        <f>VLOOKUP(F23,'Tablica rezultata'!D:J,7,0)</f>
        <v>10.47</v>
      </c>
    </row>
  </sheetData>
  <sortState ref="A14:H23">
    <sortCondition descending="1" ref="G14:G23"/>
    <sortCondition ref="H14:H23"/>
  </sortState>
  <mergeCells count="1">
    <mergeCell ref="B1:F1"/>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53"/>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20.140625" style="10" bestFit="1" customWidth="1"/>
    <col min="7" max="7" width="9.7109375" style="10" bestFit="1" customWidth="1"/>
    <col min="8" max="8" width="31" style="10" bestFit="1" customWidth="1"/>
  </cols>
  <sheetData>
    <row r="1" spans="1:16" ht="23.25">
      <c r="B1" s="54" t="s">
        <v>2894</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Bartola Kašića, Vinkovci</v>
      </c>
      <c r="C5" s="47" t="str">
        <f>VLOOKUP(F5,'Tablica rezultata'!D:F,3,0)</f>
        <v>Vinkovci</v>
      </c>
      <c r="D5" s="47" t="str">
        <f>VLOOKUP(F5,'Tablica rezultata'!D:K,8,FALSE)</f>
        <v>https://vimeo.com/190246757</v>
      </c>
      <c r="E5" s="47" t="str">
        <f>VLOOKUP(F5,'Tablica rezultata'!D:L,9,0)</f>
        <v>Dunja Bakoš</v>
      </c>
      <c r="F5" s="26" t="s">
        <v>918</v>
      </c>
      <c r="G5" s="47">
        <f>VLOOKUP(F5,'Tablica rezultata'!D:I,6,0)</f>
        <v>190</v>
      </c>
      <c r="H5" s="49">
        <f>VLOOKUP(F5,'Tablica rezultata'!D:J,7,0)</f>
        <v>4</v>
      </c>
      <c r="I5" s="11"/>
      <c r="J5" s="11"/>
      <c r="K5" s="12"/>
      <c r="L5" s="11"/>
      <c r="M5" s="12"/>
      <c r="N5" s="12"/>
      <c r="O5" s="14"/>
      <c r="P5" s="14"/>
    </row>
    <row r="6" spans="1:16" ht="15.75">
      <c r="A6" s="46">
        <f>IF((AND(H6=H5,G6=G5)),A5,COUNT($G$5:G6))</f>
        <v>2</v>
      </c>
      <c r="B6" s="47" t="str">
        <f>VLOOKUP(F6,'Tablica rezultata'!D:E,2,FALSE)</f>
        <v>OŠ Bartola Kašića, Vinkovci</v>
      </c>
      <c r="C6" s="47" t="str">
        <f>VLOOKUP(F6,'Tablica rezultata'!D:F,3,0)</f>
        <v>Vinkovci</v>
      </c>
      <c r="D6" s="47" t="str">
        <f>VLOOKUP(F6,'Tablica rezultata'!D:K,8,FALSE)</f>
        <v>https://vimeo.com/190246760</v>
      </c>
      <c r="E6" s="47" t="str">
        <f>VLOOKUP(F6,'Tablica rezultata'!D:L,9,0)</f>
        <v>Dunja Bakoš</v>
      </c>
      <c r="F6" s="26" t="s">
        <v>920</v>
      </c>
      <c r="G6" s="47">
        <f>VLOOKUP(F6,'Tablica rezultata'!D:I,6,0)</f>
        <v>190</v>
      </c>
      <c r="H6" s="49">
        <f>VLOOKUP(F6,'Tablica rezultata'!D:J,7,0)</f>
        <v>6</v>
      </c>
      <c r="I6" s="11"/>
      <c r="J6" s="11"/>
      <c r="K6" s="12"/>
      <c r="L6" s="11"/>
      <c r="M6" s="12"/>
      <c r="N6" s="12"/>
      <c r="O6" s="14"/>
      <c r="P6" s="14"/>
    </row>
    <row r="7" spans="1:16" ht="15.75">
      <c r="A7" s="46">
        <f>IF((AND(H7=H6,G7=G6)),A6,COUNT($G$5:G7))</f>
        <v>2</v>
      </c>
      <c r="B7" s="47" t="str">
        <f>VLOOKUP(F7,'Tablica rezultata'!D:E,2,FALSE)</f>
        <v>Udruga Locus Vinkovci</v>
      </c>
      <c r="C7" s="47" t="str">
        <f>VLOOKUP(F7,'Tablica rezultata'!D:F,3,0)</f>
        <v>Vinkovci</v>
      </c>
      <c r="D7" s="47" t="str">
        <f>VLOOKUP(F7,'Tablica rezultata'!D:K,8,FALSE)</f>
        <v>https://vimeo.com/groups/414712/videos/190369428</v>
      </c>
      <c r="E7" s="47" t="str">
        <f>VLOOKUP(F7,'Tablica rezultata'!D:L,9,0)</f>
        <v>Igor Bobić</v>
      </c>
      <c r="F7" s="26" t="s">
        <v>2480</v>
      </c>
      <c r="G7" s="47">
        <f>VLOOKUP(F7,'Tablica rezultata'!D:I,6,0)</f>
        <v>190</v>
      </c>
      <c r="H7" s="49">
        <f>VLOOKUP(F7,'Tablica rezultata'!D:J,7,0)</f>
        <v>6</v>
      </c>
      <c r="I7" s="11"/>
      <c r="J7" s="11"/>
      <c r="K7" s="12"/>
      <c r="L7" s="11"/>
      <c r="M7" s="12"/>
      <c r="N7" s="12"/>
      <c r="O7" s="14"/>
      <c r="P7" s="14"/>
    </row>
    <row r="8" spans="1:16" ht="15.75">
      <c r="A8" s="46">
        <f>IF((AND(H8=H7,G8=G7)),A7,COUNT($G$5:G8))</f>
        <v>2</v>
      </c>
      <c r="B8" s="47" t="str">
        <f>VLOOKUP(F8,'Tablica rezultata'!D:E,2,FALSE)</f>
        <v>Udruga Locus Vinkovci</v>
      </c>
      <c r="C8" s="47" t="str">
        <f>VLOOKUP(F8,'Tablica rezultata'!D:F,3,0)</f>
        <v>Vinkovci</v>
      </c>
      <c r="D8" s="47" t="str">
        <f>VLOOKUP(F8,'Tablica rezultata'!D:K,8,FALSE)</f>
        <v>https://vimeo.com/groups/414712/videos/190369428</v>
      </c>
      <c r="E8" s="47" t="str">
        <f>VLOOKUP(F8,'Tablica rezultata'!D:L,9,0)</f>
        <v>Igor Bobić</v>
      </c>
      <c r="F8" s="26" t="s">
        <v>2483</v>
      </c>
      <c r="G8" s="47">
        <f>VLOOKUP(F8,'Tablica rezultata'!D:I,6,0)</f>
        <v>190</v>
      </c>
      <c r="H8" s="49">
        <f>VLOOKUP(F8,'Tablica rezultata'!D:J,7,0)</f>
        <v>6</v>
      </c>
      <c r="I8" s="11"/>
      <c r="J8" s="11"/>
      <c r="K8" s="12"/>
      <c r="L8" s="11"/>
      <c r="M8" s="12"/>
      <c r="N8" s="12"/>
      <c r="O8" s="14"/>
      <c r="P8" s="14"/>
    </row>
    <row r="9" spans="1:16" ht="15.75">
      <c r="A9" s="46">
        <f>IF((AND(H9=H8,G9=G8)),A8,COUNT($G$5:G9))</f>
        <v>5</v>
      </c>
      <c r="B9" s="47" t="str">
        <f>VLOOKUP(F9,'Tablica rezultata'!D:E,2,FALSE)</f>
        <v>OŠ Ivana Gorana Kovačića Vinkovci</v>
      </c>
      <c r="C9" s="47" t="str">
        <f>VLOOKUP(F9,'Tablica rezultata'!D:F,3,0)</f>
        <v>Vinkovci</v>
      </c>
      <c r="D9" s="47" t="str">
        <f>VLOOKUP(F9,'Tablica rezultata'!D:K,8,FALSE)</f>
        <v>https://vimeo.com/190311879</v>
      </c>
      <c r="E9" s="47" t="str">
        <f>VLOOKUP(F9,'Tablica rezultata'!D:L,9,0)</f>
        <v>Zlatko Hegeduš,Prof.</v>
      </c>
      <c r="F9" s="26" t="s">
        <v>1307</v>
      </c>
      <c r="G9" s="47">
        <f>VLOOKUP(F9,'Tablica rezultata'!D:I,6,0)</f>
        <v>190</v>
      </c>
      <c r="H9" s="49">
        <f>VLOOKUP(F9,'Tablica rezultata'!D:J,7,0)</f>
        <v>6.9</v>
      </c>
      <c r="I9" s="11"/>
      <c r="J9" s="11"/>
      <c r="K9" s="12"/>
      <c r="L9" s="11"/>
      <c r="M9" s="12"/>
      <c r="N9" s="12"/>
      <c r="O9" s="14"/>
      <c r="P9" s="14"/>
    </row>
    <row r="10" spans="1:16" ht="15.75">
      <c r="A10" s="46">
        <f>IF((AND(H10=H9,G10=G9)),A9,COUNT($G$5:G10))</f>
        <v>6</v>
      </c>
      <c r="B10" s="47" t="str">
        <f>VLOOKUP(F10,'Tablica rezultata'!D:E,2,FALSE)</f>
        <v>OŠ Bartola Kašića, Vinkovci</v>
      </c>
      <c r="C10" s="47" t="str">
        <f>VLOOKUP(F10,'Tablica rezultata'!D:F,3,0)</f>
        <v>Vinkovci</v>
      </c>
      <c r="D10" s="47" t="str">
        <f>VLOOKUP(F10,'Tablica rezultata'!D:K,8,FALSE)</f>
        <v>https://vimeo.com/190246756</v>
      </c>
      <c r="E10" s="47" t="str">
        <f>VLOOKUP(F10,'Tablica rezultata'!D:L,9,0)</f>
        <v>Dunja Bakoš</v>
      </c>
      <c r="F10" s="26" t="s">
        <v>912</v>
      </c>
      <c r="G10" s="47">
        <f>VLOOKUP(F10,'Tablica rezultata'!D:I,6,0)</f>
        <v>190</v>
      </c>
      <c r="H10" s="49">
        <f>VLOOKUP(F10,'Tablica rezultata'!D:J,7,0)</f>
        <v>7</v>
      </c>
      <c r="I10" s="11"/>
      <c r="J10" s="11"/>
      <c r="K10" s="12"/>
      <c r="L10" s="11"/>
      <c r="M10" s="12"/>
      <c r="N10" s="12"/>
      <c r="O10" s="14"/>
      <c r="P10" s="14"/>
    </row>
    <row r="11" spans="1:16" ht="15.75">
      <c r="A11" s="46">
        <f>IF((AND(H11=H10,G11=G10)),A10,COUNT($G$5:G11))</f>
        <v>7</v>
      </c>
      <c r="B11" s="47" t="str">
        <f>VLOOKUP(F11,'Tablica rezultata'!D:E,2,FALSE)</f>
        <v>OŠ Ivana Gorana Kovačića Vinkovci</v>
      </c>
      <c r="C11" s="47" t="str">
        <f>VLOOKUP(F11,'Tablica rezultata'!D:F,3,0)</f>
        <v>Vinkovci</v>
      </c>
      <c r="D11" s="47" t="str">
        <f>VLOOKUP(F11,'Tablica rezultata'!D:K,8,FALSE)</f>
        <v>https://vimeo.com/190310074</v>
      </c>
      <c r="E11" s="47" t="str">
        <f>VLOOKUP(F11,'Tablica rezultata'!D:L,9,0)</f>
        <v>Zlatko Hegeduš,Prof.</v>
      </c>
      <c r="F11" s="26" t="s">
        <v>1299</v>
      </c>
      <c r="G11" s="48">
        <f>VLOOKUP(F11,'Tablica rezultata'!D:I,6,0)</f>
        <v>190</v>
      </c>
      <c r="H11" s="49">
        <f>VLOOKUP(F11,'Tablica rezultata'!D:J,7,0)</f>
        <v>7.1</v>
      </c>
      <c r="I11" s="11"/>
      <c r="J11" s="11"/>
      <c r="K11" s="12"/>
      <c r="L11" s="11"/>
      <c r="M11" s="12"/>
      <c r="N11" s="12"/>
      <c r="O11" s="14"/>
      <c r="P11" s="14"/>
    </row>
    <row r="12" spans="1:16" ht="15.75">
      <c r="A12" s="46">
        <f>IF((AND(H12=H11,G12=G11)),A11,COUNT($G$5:G12))</f>
        <v>7</v>
      </c>
      <c r="B12" s="47" t="str">
        <f>VLOOKUP(F12,'Tablica rezultata'!D:E,2,FALSE)</f>
        <v>OŠ Ivana Gorana Kovačića Vinkovci</v>
      </c>
      <c r="C12" s="47" t="str">
        <f>VLOOKUP(F12,'Tablica rezultata'!D:F,3,0)</f>
        <v>Vinkovci</v>
      </c>
      <c r="D12" s="47" t="str">
        <f>VLOOKUP(F12,'Tablica rezultata'!D:K,8,FALSE)</f>
        <v>https://vimeo.com/190310858</v>
      </c>
      <c r="E12" s="47" t="str">
        <f>VLOOKUP(F12,'Tablica rezultata'!D:L,9,0)</f>
        <v>Zlatko Hegeduš,Prof.</v>
      </c>
      <c r="F12" s="26" t="s">
        <v>1301</v>
      </c>
      <c r="G12" s="47">
        <f>VLOOKUP(F12,'Tablica rezultata'!D:I,6,0)</f>
        <v>190</v>
      </c>
      <c r="H12" s="49">
        <f>VLOOKUP(F12,'Tablica rezultata'!D:J,7,0)</f>
        <v>7.1</v>
      </c>
      <c r="I12" s="11"/>
      <c r="J12" s="11"/>
      <c r="K12" s="12"/>
      <c r="L12" s="11"/>
      <c r="M12" s="12"/>
      <c r="N12" s="12"/>
      <c r="O12" s="14"/>
      <c r="P12" s="14"/>
    </row>
    <row r="13" spans="1:16" ht="15.75">
      <c r="A13" s="46">
        <f>IF((AND(H13=H12,G13=G12)),A12,COUNT($G$5:G13))</f>
        <v>7</v>
      </c>
      <c r="B13" s="47" t="str">
        <f>VLOOKUP(F13,'Tablica rezultata'!D:E,2,FALSE)</f>
        <v>OŠ Ivana Gorana Kovačića Vinkovci</v>
      </c>
      <c r="C13" s="47" t="str">
        <f>VLOOKUP(F13,'Tablica rezultata'!D:F,3,0)</f>
        <v>Vinkovci</v>
      </c>
      <c r="D13" s="47" t="str">
        <f>VLOOKUP(F13,'Tablica rezultata'!D:K,8,FALSE)</f>
        <v>https://vimeo.com/190311731</v>
      </c>
      <c r="E13" s="47" t="str">
        <f>VLOOKUP(F13,'Tablica rezultata'!D:L,9,0)</f>
        <v>Zlatko Hegeduš,Prof.</v>
      </c>
      <c r="F13" s="26" t="s">
        <v>1305</v>
      </c>
      <c r="G13" s="47">
        <f>VLOOKUP(F13,'Tablica rezultata'!D:I,6,0)</f>
        <v>190</v>
      </c>
      <c r="H13" s="49">
        <f>VLOOKUP(F13,'Tablica rezultata'!D:J,7,0)</f>
        <v>7.1</v>
      </c>
      <c r="I13" s="11"/>
      <c r="J13" s="11"/>
      <c r="K13" s="12"/>
      <c r="L13" s="11"/>
      <c r="M13" s="12"/>
      <c r="N13" s="12"/>
      <c r="O13" s="14"/>
      <c r="P13" s="14"/>
    </row>
    <row r="14" spans="1:16" ht="15.75">
      <c r="A14" s="46">
        <f>IF((AND(H14=H13,G14=G13)),A13,COUNT($G$5:G14))</f>
        <v>10</v>
      </c>
      <c r="B14" s="47" t="str">
        <f>VLOOKUP(F14,'Tablica rezultata'!D:E,2,FALSE)</f>
        <v>OŠ Ivana Gorana Kovačića Vinkovci</v>
      </c>
      <c r="C14" s="47" t="str">
        <f>VLOOKUP(F14,'Tablica rezultata'!D:F,3,0)</f>
        <v>Vinkovci</v>
      </c>
      <c r="D14" s="47" t="str">
        <f>VLOOKUP(F14,'Tablica rezultata'!D:K,8,FALSE)</f>
        <v>https://vimeo.com/190311545</v>
      </c>
      <c r="E14" s="47" t="str">
        <f>VLOOKUP(F14,'Tablica rezultata'!D:L,9,0)</f>
        <v>Zlatko Hegeduš,Prof.</v>
      </c>
      <c r="F14" s="26" t="s">
        <v>1303</v>
      </c>
      <c r="G14" s="47">
        <f>VLOOKUP(F14,'Tablica rezultata'!D:I,6,0)</f>
        <v>190</v>
      </c>
      <c r="H14" s="49">
        <f>VLOOKUP(F14,'Tablica rezultata'!D:J,7,0)</f>
        <v>7.2</v>
      </c>
      <c r="I14" s="11"/>
      <c r="J14" s="11"/>
      <c r="K14" s="12"/>
      <c r="L14" s="11"/>
      <c r="M14" s="12"/>
      <c r="N14" s="12"/>
      <c r="O14" s="14"/>
      <c r="P14" s="14"/>
    </row>
    <row r="15" spans="1:16" ht="15.75">
      <c r="A15" s="46">
        <f>IF((AND(H15=H14,G15=G14)),A14,COUNT($G$5:G15))</f>
        <v>11</v>
      </c>
      <c r="B15" s="47" t="str">
        <f>VLOOKUP(F15,'Tablica rezultata'!D:E,2,FALSE)</f>
        <v>OŠ Mate Lovraka Županja</v>
      </c>
      <c r="C15" s="47" t="str">
        <f>VLOOKUP(F15,'Tablica rezultata'!D:F,3,0)</f>
        <v>Županja</v>
      </c>
      <c r="D15" s="47" t="str">
        <f>VLOOKUP(F15,'Tablica rezultata'!D:K,8,FALSE)</f>
        <v>https://vimeo.com/190402576</v>
      </c>
      <c r="E15" s="47" t="str">
        <f>VLOOKUP(F15,'Tablica rezultata'!D:L,9,0)</f>
        <v>Marko Vujić</v>
      </c>
      <c r="F15" s="26" t="s">
        <v>2054</v>
      </c>
      <c r="G15" s="47">
        <f>VLOOKUP(F15,'Tablica rezultata'!D:I,6,0)</f>
        <v>190</v>
      </c>
      <c r="H15" s="49">
        <f>VLOOKUP(F15,'Tablica rezultata'!D:J,7,0)</f>
        <v>12.6</v>
      </c>
      <c r="I15" s="11"/>
      <c r="J15" s="11"/>
      <c r="K15" s="12"/>
      <c r="L15" s="11"/>
      <c r="M15" s="12"/>
      <c r="N15" s="12"/>
      <c r="O15" s="14"/>
      <c r="P15" s="14"/>
    </row>
    <row r="16" spans="1:16" ht="15.75">
      <c r="A16" s="46">
        <f>IF((AND(H16=H15,G16=G15)),A15,COUNT($G$5:G16))</f>
        <v>12</v>
      </c>
      <c r="B16" s="47" t="str">
        <f>VLOOKUP(F16,'Tablica rezultata'!D:E,2,FALSE)</f>
        <v>Udruga "Grwireless"</v>
      </c>
      <c r="C16" s="47" t="str">
        <f>VLOOKUP(F16,'Tablica rezultata'!D:F,3,0)</f>
        <v>Gradište</v>
      </c>
      <c r="D16" s="47" t="str">
        <f>VLOOKUP(F16,'Tablica rezultata'!D:K,8,FALSE)</f>
        <v>https://vimeo.com/190381612</v>
      </c>
      <c r="E16" s="47" t="str">
        <f>VLOOKUP(F16,'Tablica rezultata'!D:L,9,0)</f>
        <v>Tihomil Kadić</v>
      </c>
      <c r="F16" s="26" t="s">
        <v>2980</v>
      </c>
      <c r="G16" s="47">
        <f>VLOOKUP(F16,'Tablica rezultata'!D:I,6,0)</f>
        <v>180</v>
      </c>
      <c r="H16" s="49">
        <f>VLOOKUP(F16,'Tablica rezultata'!D:J,7,0)</f>
        <v>4</v>
      </c>
      <c r="I16" s="11"/>
      <c r="J16" s="11"/>
      <c r="K16" s="12"/>
      <c r="L16" s="11"/>
      <c r="M16" s="12"/>
      <c r="N16" s="12"/>
      <c r="O16" s="14"/>
      <c r="P16" s="14"/>
    </row>
    <row r="17" spans="1:16" ht="15.75">
      <c r="A17" s="46">
        <f>IF((AND(H17=H16,G17=G16)),A16,COUNT($G$5:G17))</f>
        <v>13</v>
      </c>
      <c r="B17" s="47" t="str">
        <f>VLOOKUP(F17,'Tablica rezultata'!D:E,2,FALSE)</f>
        <v>Udruga Locus Vinkovci</v>
      </c>
      <c r="C17" s="47" t="str">
        <f>VLOOKUP(F17,'Tablica rezultata'!D:F,3,0)</f>
        <v>Vinkovci</v>
      </c>
      <c r="D17" s="47" t="str">
        <f>VLOOKUP(F17,'Tablica rezultata'!D:K,8,FALSE)</f>
        <v>https://vimeo.com/groups/414712/videos/190370064</v>
      </c>
      <c r="E17" s="47" t="str">
        <f>VLOOKUP(F17,'Tablica rezultata'!D:L,9,0)</f>
        <v>Igor Bobić</v>
      </c>
      <c r="F17" s="26" t="s">
        <v>2484</v>
      </c>
      <c r="G17" s="48">
        <f>VLOOKUP(F17,'Tablica rezultata'!D:I,6,0)</f>
        <v>180</v>
      </c>
      <c r="H17" s="49">
        <f>VLOOKUP(F17,'Tablica rezultata'!D:J,7,0)</f>
        <v>7</v>
      </c>
      <c r="I17" s="11"/>
      <c r="J17" s="11"/>
      <c r="K17" s="12"/>
      <c r="L17" s="11"/>
      <c r="M17" s="12"/>
      <c r="N17" s="12"/>
      <c r="O17" s="14"/>
      <c r="P17" s="14"/>
    </row>
    <row r="18" spans="1:16" ht="15.75">
      <c r="A18" s="46">
        <f>IF((AND(H18=H17,G18=G17)),A17,COUNT($G$5:G18))</f>
        <v>13</v>
      </c>
      <c r="B18" s="47" t="str">
        <f>VLOOKUP(F18,'Tablica rezultata'!D:E,2,FALSE)</f>
        <v>Udruga Locus Vinkovci</v>
      </c>
      <c r="C18" s="47" t="str">
        <f>VLOOKUP(F18,'Tablica rezultata'!D:F,3,0)</f>
        <v>Vinkovci</v>
      </c>
      <c r="D18" s="47" t="str">
        <f>VLOOKUP(F18,'Tablica rezultata'!D:K,8,FALSE)</f>
        <v>https://vimeo.com/groups/414712/videos/190369905</v>
      </c>
      <c r="E18" s="47" t="str">
        <f>VLOOKUP(F18,'Tablica rezultata'!D:L,9,0)</f>
        <v>Igor Bobić</v>
      </c>
      <c r="F18" s="26" t="s">
        <v>2486</v>
      </c>
      <c r="G18" s="47">
        <f>VLOOKUP(F18,'Tablica rezultata'!D:I,6,0)</f>
        <v>180</v>
      </c>
      <c r="H18" s="49">
        <f>VLOOKUP(F18,'Tablica rezultata'!D:J,7,0)</f>
        <v>7</v>
      </c>
      <c r="I18" s="11"/>
      <c r="J18" s="11"/>
      <c r="K18" s="12"/>
      <c r="L18" s="11"/>
      <c r="M18" s="12"/>
      <c r="N18" s="12"/>
      <c r="O18" s="14"/>
      <c r="P18" s="14"/>
    </row>
    <row r="19" spans="1:16" ht="15.75">
      <c r="A19" s="46">
        <f>IF((AND(H19=H18,G19=G18)),A18,COUNT($G$5:G19))</f>
        <v>13</v>
      </c>
      <c r="B19" s="47" t="str">
        <f>VLOOKUP(F19,'Tablica rezultata'!D:E,2,FALSE)</f>
        <v>Udruga Locus Vinkovci</v>
      </c>
      <c r="C19" s="47" t="str">
        <f>VLOOKUP(F19,'Tablica rezultata'!D:F,3,0)</f>
        <v>Vinkovci</v>
      </c>
      <c r="D19" s="47" t="str">
        <f>VLOOKUP(F19,'Tablica rezultata'!D:K,8,FALSE)</f>
        <v>https://vimeo.com/groups/414712/videos/190369905</v>
      </c>
      <c r="E19" s="47" t="str">
        <f>VLOOKUP(F19,'Tablica rezultata'!D:L,9,0)</f>
        <v>Igor Bobić</v>
      </c>
      <c r="F19" s="26" t="s">
        <v>2488</v>
      </c>
      <c r="G19" s="47">
        <f>VLOOKUP(F19,'Tablica rezultata'!D:I,6,0)</f>
        <v>180</v>
      </c>
      <c r="H19" s="49">
        <f>VLOOKUP(F19,'Tablica rezultata'!D:J,7,0)</f>
        <v>7</v>
      </c>
      <c r="I19" s="11"/>
      <c r="J19" s="11"/>
      <c r="K19" s="12"/>
      <c r="L19" s="11"/>
      <c r="M19" s="12"/>
      <c r="N19" s="12"/>
      <c r="O19" s="14"/>
      <c r="P19" s="14"/>
    </row>
    <row r="20" spans="1:16" ht="15.75">
      <c r="A20" s="46">
        <f>IF((AND(H20=H19,G20=G19)),A19,COUNT($G$5:G20))</f>
        <v>13</v>
      </c>
      <c r="B20" s="47" t="str">
        <f>VLOOKUP(F20,'Tablica rezultata'!D:E,2,FALSE)</f>
        <v>Udruga Locus Vinkovci</v>
      </c>
      <c r="C20" s="47" t="str">
        <f>VLOOKUP(F20,'Tablica rezultata'!D:F,3,0)</f>
        <v>Vinkovci</v>
      </c>
      <c r="D20" s="47" t="str">
        <f>VLOOKUP(F20,'Tablica rezultata'!D:K,8,FALSE)</f>
        <v>https://vimeo.com/groups/414712/videos/190370308</v>
      </c>
      <c r="E20" s="47" t="str">
        <f>VLOOKUP(F20,'Tablica rezultata'!D:L,9,0)</f>
        <v>Igor Bobić</v>
      </c>
      <c r="F20" s="26" t="s">
        <v>2489</v>
      </c>
      <c r="G20" s="47">
        <f>VLOOKUP(F20,'Tablica rezultata'!D:I,6,0)</f>
        <v>180</v>
      </c>
      <c r="H20" s="49">
        <f>VLOOKUP(F20,'Tablica rezultata'!D:J,7,0)</f>
        <v>7</v>
      </c>
      <c r="I20" s="11"/>
      <c r="J20" s="11"/>
      <c r="K20" s="12"/>
      <c r="L20" s="11"/>
      <c r="M20" s="12"/>
      <c r="N20" s="12"/>
      <c r="O20" s="14"/>
      <c r="P20" s="14"/>
    </row>
    <row r="21" spans="1:16" ht="15.75">
      <c r="A21" s="46">
        <f>IF((AND(H21=H20,G21=G20)),A20,COUNT($G$5:G21))</f>
        <v>13</v>
      </c>
      <c r="B21" s="47" t="str">
        <f>VLOOKUP(F21,'Tablica rezultata'!D:E,2,FALSE)</f>
        <v>Udruga "Grwireless"</v>
      </c>
      <c r="C21" s="47" t="str">
        <f>VLOOKUP(F21,'Tablica rezultata'!D:F,3,0)</f>
        <v>Gradište</v>
      </c>
      <c r="D21" s="47" t="str">
        <f>VLOOKUP(F21,'Tablica rezultata'!D:K,8,FALSE)</f>
        <v>https://vimeo.com/190381857</v>
      </c>
      <c r="E21" s="47" t="str">
        <f>VLOOKUP(F21,'Tablica rezultata'!D:L,9,0)</f>
        <v>Tihomil Kadić</v>
      </c>
      <c r="F21" s="26" t="s">
        <v>2982</v>
      </c>
      <c r="G21" s="47">
        <f>VLOOKUP(F21,'Tablica rezultata'!D:I,6,0)</f>
        <v>180</v>
      </c>
      <c r="H21" s="49">
        <f>VLOOKUP(F21,'Tablica rezultata'!D:J,7,0)</f>
        <v>7</v>
      </c>
      <c r="I21" s="11"/>
      <c r="J21" s="11"/>
      <c r="K21" s="12"/>
      <c r="L21" s="11"/>
      <c r="M21" s="12"/>
      <c r="N21" s="12"/>
      <c r="O21" s="14"/>
      <c r="P21" s="14"/>
    </row>
    <row r="22" spans="1:16" ht="15.75">
      <c r="A22" s="46">
        <f>IF((AND(H22=H21,G22=G21)),A21,COUNT($G$5:G22))</f>
        <v>18</v>
      </c>
      <c r="B22" s="47" t="str">
        <f>VLOOKUP(F22,'Tablica rezultata'!D:E,2,FALSE)</f>
        <v>OŠ Bartola Kašića, Vinkovci</v>
      </c>
      <c r="C22" s="47" t="str">
        <f>VLOOKUP(F22,'Tablica rezultata'!D:F,3,0)</f>
        <v>Vinkovci</v>
      </c>
      <c r="D22" s="47" t="str">
        <f>VLOOKUP(F22,'Tablica rezultata'!D:K,8,FALSE)</f>
        <v>https://vimeo.com/190246761</v>
      </c>
      <c r="E22" s="47" t="str">
        <f>VLOOKUP(F22,'Tablica rezultata'!D:L,9,0)</f>
        <v>Dunja Bakoš</v>
      </c>
      <c r="F22" s="26" t="s">
        <v>914</v>
      </c>
      <c r="G22" s="47">
        <f>VLOOKUP(F22,'Tablica rezultata'!D:I,6,0)</f>
        <v>180</v>
      </c>
      <c r="H22" s="49">
        <f>VLOOKUP(F22,'Tablica rezultata'!D:J,7,0)</f>
        <v>10</v>
      </c>
      <c r="I22" s="11"/>
      <c r="J22" s="13"/>
      <c r="K22" s="12"/>
      <c r="L22" s="11"/>
      <c r="M22" s="12"/>
      <c r="N22" s="12"/>
      <c r="O22" s="14"/>
      <c r="P22" s="14"/>
    </row>
    <row r="23" spans="1:16" ht="15.75">
      <c r="A23" s="46">
        <f>IF((AND(H23=H22,G23=G22)),A22,COUNT($G$5:G23))</f>
        <v>19</v>
      </c>
      <c r="B23" s="47" t="str">
        <f>VLOOKUP(F23,'Tablica rezultata'!D:E,2,FALSE)</f>
        <v>OŠ Bartola Kašića, Vinkovci</v>
      </c>
      <c r="C23" s="47" t="str">
        <f>VLOOKUP(F23,'Tablica rezultata'!D:F,3,0)</f>
        <v>Vinkovci</v>
      </c>
      <c r="D23" s="47" t="str">
        <f>VLOOKUP(F23,'Tablica rezultata'!D:K,8,FALSE)</f>
        <v>https://vimeo.com/190246759</v>
      </c>
      <c r="E23" s="47" t="str">
        <f>VLOOKUP(F23,'Tablica rezultata'!D:L,9,0)</f>
        <v>Dunja Bakoš</v>
      </c>
      <c r="F23" s="26" t="s">
        <v>916</v>
      </c>
      <c r="G23" s="47">
        <f>VLOOKUP(F23,'Tablica rezultata'!D:I,6,0)</f>
        <v>180</v>
      </c>
      <c r="H23" s="49">
        <f>VLOOKUP(F23,'Tablica rezultata'!D:J,7,0)</f>
        <v>11</v>
      </c>
      <c r="I23" s="11"/>
      <c r="J23" s="13"/>
      <c r="K23" s="12"/>
      <c r="L23" s="11"/>
      <c r="M23" s="12"/>
      <c r="N23" s="12"/>
      <c r="O23" s="14"/>
      <c r="P23" s="14"/>
    </row>
    <row r="24" spans="1:16" ht="15.75">
      <c r="A24" s="46">
        <f>IF((AND(H24=H23,G24=G23)),A23,COUNT($G$5:G24))</f>
        <v>20</v>
      </c>
      <c r="B24" s="47" t="str">
        <f>VLOOKUP(F24,'Tablica rezultata'!D:E,2,FALSE)</f>
        <v>Udruga "Grwireless"</v>
      </c>
      <c r="C24" s="47" t="str">
        <f>VLOOKUP(F24,'Tablica rezultata'!D:F,3,0)</f>
        <v>Gradište</v>
      </c>
      <c r="D24" s="47" t="str">
        <f>VLOOKUP(F24,'Tablica rezultata'!D:K,8,FALSE)</f>
        <v>https://vimeo.com/190381945</v>
      </c>
      <c r="E24" s="47" t="str">
        <f>VLOOKUP(F24,'Tablica rezultata'!D:L,9,0)</f>
        <v>Tihomil Kadić</v>
      </c>
      <c r="F24" s="26" t="s">
        <v>2983</v>
      </c>
      <c r="G24" s="47">
        <f>VLOOKUP(F24,'Tablica rezultata'!D:I,6,0)</f>
        <v>170</v>
      </c>
      <c r="H24" s="49">
        <f>VLOOKUP(F24,'Tablica rezultata'!D:J,7,0)</f>
        <v>5</v>
      </c>
      <c r="I24" s="11"/>
      <c r="J24" s="13"/>
      <c r="K24" s="12"/>
      <c r="L24" s="11"/>
      <c r="M24" s="12"/>
      <c r="N24" s="12"/>
      <c r="O24" s="14"/>
      <c r="P24" s="14"/>
    </row>
    <row r="25" spans="1:16" ht="15.75">
      <c r="A25" s="46">
        <f>IF((AND(H25=H24,G25=G24)),A24,COUNT($G$5:G25))</f>
        <v>21</v>
      </c>
      <c r="B25" s="47" t="str">
        <f>VLOOKUP(F25,'Tablica rezultata'!D:E,2,FALSE)</f>
        <v>Udruga "Grwireless"</v>
      </c>
      <c r="C25" s="47" t="str">
        <f>VLOOKUP(F25,'Tablica rezultata'!D:F,3,0)</f>
        <v>Gradište</v>
      </c>
      <c r="D25" s="47" t="str">
        <f>VLOOKUP(F25,'Tablica rezultata'!D:K,8,FALSE)</f>
        <v>https://vimeo.com/190381404</v>
      </c>
      <c r="E25" s="47" t="str">
        <f>VLOOKUP(F25,'Tablica rezultata'!D:L,9,0)</f>
        <v>Tihomil Kadić</v>
      </c>
      <c r="F25" s="26" t="s">
        <v>2979</v>
      </c>
      <c r="G25" s="47">
        <f>VLOOKUP(F25,'Tablica rezultata'!D:I,6,0)</f>
        <v>170</v>
      </c>
      <c r="H25" s="49">
        <f>VLOOKUP(F25,'Tablica rezultata'!D:J,7,0)</f>
        <v>7</v>
      </c>
      <c r="I25" s="11"/>
      <c r="J25" s="13"/>
      <c r="K25" s="12"/>
      <c r="L25" s="11"/>
      <c r="M25" s="12"/>
      <c r="N25" s="12"/>
      <c r="O25" s="14"/>
      <c r="P25" s="14"/>
    </row>
    <row r="26" spans="1:16" ht="15.75">
      <c r="A26" s="46">
        <f>IF((AND(H26=H25,G26=G25)),A25,COUNT($G$5:G26))</f>
        <v>22</v>
      </c>
      <c r="B26" s="47" t="str">
        <f>VLOOKUP(F26,'Tablica rezultata'!D:E,2,FALSE)</f>
        <v>Udruga "Grwireless"</v>
      </c>
      <c r="C26" s="47" t="str">
        <f>VLOOKUP(F26,'Tablica rezultata'!D:F,3,0)</f>
        <v>Gradište</v>
      </c>
      <c r="D26" s="47" t="str">
        <f>VLOOKUP(F26,'Tablica rezultata'!D:K,8,FALSE)</f>
        <v>https://vimeo.com/190381755</v>
      </c>
      <c r="E26" s="47" t="str">
        <f>VLOOKUP(F26,'Tablica rezultata'!D:L,9,0)</f>
        <v>Tihomil Kadić</v>
      </c>
      <c r="F26" s="26" t="s">
        <v>2981</v>
      </c>
      <c r="G26" s="47">
        <f>VLOOKUP(F26,'Tablica rezultata'!D:I,6,0)</f>
        <v>160</v>
      </c>
      <c r="H26" s="49">
        <f>VLOOKUP(F26,'Tablica rezultata'!D:J,7,0)</f>
        <v>4</v>
      </c>
      <c r="I26" s="11"/>
      <c r="J26" s="13"/>
      <c r="K26" s="12"/>
      <c r="L26" s="11"/>
      <c r="M26" s="12"/>
      <c r="N26" s="12"/>
      <c r="O26" s="14"/>
      <c r="P26" s="14"/>
    </row>
    <row r="27" spans="1:16" ht="15.75">
      <c r="A27" s="46">
        <f>IF((AND(H27=H26,G27=G26)),A26,COUNT($G$5:G27))</f>
        <v>23</v>
      </c>
      <c r="B27" s="47" t="str">
        <f>VLOOKUP(F27,'Tablica rezultata'!D:E,2,FALSE)</f>
        <v>OŠ Mate Lovraka Županja</v>
      </c>
      <c r="C27" s="47" t="str">
        <f>VLOOKUP(F27,'Tablica rezultata'!D:F,3,0)</f>
        <v>Županja</v>
      </c>
      <c r="D27" s="47" t="str">
        <f>VLOOKUP(F27,'Tablica rezultata'!D:K,8,FALSE)</f>
        <v>https://vimeo.com/190403087</v>
      </c>
      <c r="E27" s="47" t="str">
        <f>VLOOKUP(F27,'Tablica rezultata'!D:L,9,0)</f>
        <v>Marko Vujić</v>
      </c>
      <c r="F27" s="26" t="s">
        <v>2059</v>
      </c>
      <c r="G27" s="47">
        <f>VLOOKUP(F27,'Tablica rezultata'!D:I,6,0)</f>
        <v>70</v>
      </c>
      <c r="H27" s="49">
        <f>VLOOKUP(F27,'Tablica rezultata'!D:J,7,0)</f>
        <v>5.5</v>
      </c>
      <c r="I27" s="11"/>
      <c r="J27" s="13"/>
      <c r="K27" s="12"/>
      <c r="L27" s="11"/>
      <c r="M27" s="12"/>
      <c r="N27" s="12"/>
      <c r="O27" s="14"/>
      <c r="P27" s="14"/>
    </row>
    <row r="28" spans="1:16" ht="15.75">
      <c r="A28" s="46">
        <f>IF((AND(H28=H27,G28=G27)),A27,COUNT($G$5:G28))</f>
        <v>24</v>
      </c>
      <c r="B28" s="47" t="str">
        <f>VLOOKUP(F28,'Tablica rezultata'!D:E,2,FALSE)</f>
        <v>OŠ Mate Lovraka Županja</v>
      </c>
      <c r="C28" s="47" t="str">
        <f>VLOOKUP(F28,'Tablica rezultata'!D:F,3,0)</f>
        <v>Županja</v>
      </c>
      <c r="D28" s="47" t="str">
        <f>VLOOKUP(F28,'Tablica rezultata'!D:K,8,FALSE)</f>
        <v>https://vimeo.com/190402860</v>
      </c>
      <c r="E28" s="47" t="str">
        <f>VLOOKUP(F28,'Tablica rezultata'!D:L,9,0)</f>
        <v>Marko Vujić</v>
      </c>
      <c r="F28" s="26" t="s">
        <v>2057</v>
      </c>
      <c r="G28" s="47">
        <f>VLOOKUP(F28,'Tablica rezultata'!D:I,6,0)</f>
        <v>70</v>
      </c>
      <c r="H28" s="49">
        <f>VLOOKUP(F28,'Tablica rezultata'!D:J,7,0)</f>
        <v>5.6</v>
      </c>
      <c r="I28" s="11"/>
      <c r="J28" s="13"/>
      <c r="K28" s="12"/>
      <c r="L28" s="11"/>
      <c r="M28" s="12"/>
      <c r="N28" s="12"/>
      <c r="O28" s="14"/>
      <c r="P28" s="14"/>
    </row>
    <row r="29" spans="1:16" ht="15.75">
      <c r="A29" s="50"/>
      <c r="B29" s="51"/>
      <c r="C29" s="51"/>
      <c r="D29" s="51"/>
      <c r="E29" s="51"/>
      <c r="F29" s="7"/>
      <c r="G29" s="51"/>
      <c r="H29" s="52"/>
      <c r="I29" s="11"/>
      <c r="J29" s="13"/>
      <c r="K29" s="12"/>
      <c r="L29" s="11"/>
      <c r="M29" s="12"/>
      <c r="N29" s="12"/>
      <c r="O29" s="14"/>
      <c r="P29" s="14"/>
    </row>
    <row r="30" spans="1:16">
      <c r="A30" s="24"/>
      <c r="B30" s="24"/>
      <c r="C30" s="24"/>
      <c r="D30" s="24"/>
      <c r="E30" s="24"/>
      <c r="F30" s="24"/>
      <c r="G30" s="24"/>
      <c r="H30" s="24"/>
    </row>
    <row r="31" spans="1:16" ht="18.75">
      <c r="A31" s="24"/>
      <c r="B31" s="19" t="s">
        <v>36</v>
      </c>
      <c r="C31" s="24"/>
      <c r="D31" s="24"/>
      <c r="E31" s="24"/>
      <c r="F31" s="24"/>
      <c r="G31" s="24"/>
      <c r="H31" s="24"/>
    </row>
    <row r="32" spans="1:16" ht="18.75">
      <c r="A32" s="24"/>
      <c r="B32" s="25"/>
      <c r="C32" s="24"/>
      <c r="D32" s="24"/>
      <c r="E32" s="24"/>
      <c r="F32" s="24"/>
      <c r="G32" s="24"/>
      <c r="H32" s="24"/>
    </row>
    <row r="33" spans="1:16" ht="42" customHeight="1">
      <c r="A33" s="43" t="s">
        <v>2</v>
      </c>
      <c r="B33" s="22" t="s">
        <v>2641</v>
      </c>
      <c r="C33" s="22" t="s">
        <v>2644</v>
      </c>
      <c r="D33" s="22" t="s">
        <v>9</v>
      </c>
      <c r="E33" s="22" t="s">
        <v>4</v>
      </c>
      <c r="F33" s="22" t="s">
        <v>2642</v>
      </c>
      <c r="G33" s="22" t="s">
        <v>2956</v>
      </c>
      <c r="H33" s="22" t="s">
        <v>5</v>
      </c>
      <c r="I33" s="11"/>
      <c r="J33" s="11"/>
      <c r="K33" s="12"/>
      <c r="L33" s="11"/>
      <c r="M33" s="12"/>
      <c r="N33" s="12"/>
      <c r="O33" s="14"/>
      <c r="P33" s="14"/>
    </row>
    <row r="34" spans="1:16" ht="15.75">
      <c r="A34" s="46">
        <f>IF((AND(H34=H33,G34=G33)),A33,COUNT($G$34:G34))</f>
        <v>1</v>
      </c>
      <c r="B34" s="47" t="str">
        <f>VLOOKUP(F34,'Tablica rezultata'!D:E,2,FALSE)</f>
        <v>OŠ Bartola Kašića, Vinkovci</v>
      </c>
      <c r="C34" s="47" t="str">
        <f>VLOOKUP(F34,'Tablica rezultata'!D:F,3,0)</f>
        <v>Vinkovci</v>
      </c>
      <c r="D34" s="47" t="str">
        <f>VLOOKUP(F34,'Tablica rezultata'!D:K,8,FALSE)</f>
        <v>https://vimeo.com/190315939</v>
      </c>
      <c r="E34" s="47" t="str">
        <f>VLOOKUP(F34,'Tablica rezultata'!D:L,9,0)</f>
        <v>Vedran Menđušić</v>
      </c>
      <c r="F34" s="26" t="s">
        <v>904</v>
      </c>
      <c r="G34" s="48">
        <f>VLOOKUP(F34,'Tablica rezultata'!D:I,6,0)</f>
        <v>340</v>
      </c>
      <c r="H34" s="49">
        <f>VLOOKUP(F34,'Tablica rezultata'!D:J,7,0)</f>
        <v>4</v>
      </c>
    </row>
    <row r="35" spans="1:16" ht="15.75">
      <c r="A35" s="46">
        <f>IF((AND(H35=H34,G35=G34)),A34,COUNT($G$34:G35))</f>
        <v>2</v>
      </c>
      <c r="B35" s="47" t="str">
        <f>VLOOKUP(F35,'Tablica rezultata'!D:E,2,FALSE)</f>
        <v>OŠ Zrinskih Nuštar</v>
      </c>
      <c r="C35" s="47" t="str">
        <f>VLOOKUP(F35,'Tablica rezultata'!D:F,3,0)</f>
        <v>Nuštar</v>
      </c>
      <c r="D35" s="47" t="str">
        <f>VLOOKUP(F35,'Tablica rezultata'!D:K,8,FALSE)</f>
        <v>https://vimeo.com/190306872</v>
      </c>
      <c r="E35" s="47" t="str">
        <f>VLOOKUP(F35,'Tablica rezultata'!D:L,9,0)</f>
        <v>Klaudija Wild</v>
      </c>
      <c r="F35" s="26" t="s">
        <v>1059</v>
      </c>
      <c r="G35" s="47">
        <f>VLOOKUP(F35,'Tablica rezultata'!D:I,6,0)</f>
        <v>340</v>
      </c>
      <c r="H35" s="49">
        <f>VLOOKUP(F35,'Tablica rezultata'!D:J,7,0)</f>
        <v>4.32</v>
      </c>
    </row>
    <row r="36" spans="1:16" ht="15.75">
      <c r="A36" s="46">
        <f>IF((AND(H36=H35,G36=G35)),A35,COUNT($G$34:G36))</f>
        <v>3</v>
      </c>
      <c r="B36" s="47" t="str">
        <f>VLOOKUP(F36,'Tablica rezultata'!D:E,2,FALSE)</f>
        <v>OŠ Zrinskih Nuštar</v>
      </c>
      <c r="C36" s="47" t="str">
        <f>VLOOKUP(F36,'Tablica rezultata'!D:F,3,0)</f>
        <v>Nuštar</v>
      </c>
      <c r="D36" s="47" t="str">
        <f>VLOOKUP(F36,'Tablica rezultata'!D:K,8,FALSE)</f>
        <v>https://vimeo.com/190307059</v>
      </c>
      <c r="E36" s="47" t="str">
        <f>VLOOKUP(F36,'Tablica rezultata'!D:L,9,0)</f>
        <v>Klaudija Wild</v>
      </c>
      <c r="F36" s="26" t="s">
        <v>1061</v>
      </c>
      <c r="G36" s="47">
        <f>VLOOKUP(F36,'Tablica rezultata'!D:I,6,0)</f>
        <v>340</v>
      </c>
      <c r="H36" s="49">
        <f>VLOOKUP(F36,'Tablica rezultata'!D:J,7,0)</f>
        <v>4.4400000000000004</v>
      </c>
    </row>
    <row r="37" spans="1:16" ht="15.75">
      <c r="A37" s="46">
        <f>IF((AND(H37=H36,G37=G36)),A36,COUNT($G$34:G37))</f>
        <v>4</v>
      </c>
      <c r="B37" s="47" t="str">
        <f>VLOOKUP(F37,'Tablica rezultata'!D:E,2,FALSE)</f>
        <v>OŠ Zrinskih Nuštar</v>
      </c>
      <c r="C37" s="47" t="str">
        <f>VLOOKUP(F37,'Tablica rezultata'!D:F,3,0)</f>
        <v>Nuštar</v>
      </c>
      <c r="D37" s="47" t="str">
        <f>VLOOKUP(F37,'Tablica rezultata'!D:K,8,FALSE)</f>
        <v>https://vimeo.com/190306273</v>
      </c>
      <c r="E37" s="47" t="str">
        <f>VLOOKUP(F37,'Tablica rezultata'!D:L,9,0)</f>
        <v>Klaudija Wild</v>
      </c>
      <c r="F37" s="26" t="s">
        <v>1054</v>
      </c>
      <c r="G37" s="47">
        <f>VLOOKUP(F37,'Tablica rezultata'!D:I,6,0)</f>
        <v>340</v>
      </c>
      <c r="H37" s="49">
        <f>VLOOKUP(F37,'Tablica rezultata'!D:J,7,0)</f>
        <v>4.55</v>
      </c>
    </row>
    <row r="38" spans="1:16" ht="15.75">
      <c r="A38" s="46">
        <f>IF((AND(H38=H37,G38=G37)),A37,COUNT($G$34:G38))</f>
        <v>4</v>
      </c>
      <c r="B38" s="47" t="str">
        <f>VLOOKUP(F38,'Tablica rezultata'!D:E,2,FALSE)</f>
        <v>OŠ Zrinskih Nuštar</v>
      </c>
      <c r="C38" s="47" t="str">
        <f>VLOOKUP(F38,'Tablica rezultata'!D:F,3,0)</f>
        <v>Nuštar</v>
      </c>
      <c r="D38" s="47" t="str">
        <f>VLOOKUP(F38,'Tablica rezultata'!D:K,8,FALSE)</f>
        <v>https://vimeo.com/190306586</v>
      </c>
      <c r="E38" s="47" t="str">
        <f>VLOOKUP(F38,'Tablica rezultata'!D:L,9,0)</f>
        <v>Klaudija Wild</v>
      </c>
      <c r="F38" s="26" t="s">
        <v>1057</v>
      </c>
      <c r="G38" s="47">
        <f>VLOOKUP(F38,'Tablica rezultata'!D:I,6,0)</f>
        <v>340</v>
      </c>
      <c r="H38" s="49">
        <f>VLOOKUP(F38,'Tablica rezultata'!D:J,7,0)</f>
        <v>4.55</v>
      </c>
    </row>
    <row r="39" spans="1:16" ht="15.75">
      <c r="A39" s="46">
        <f>IF((AND(H39=H38,G39=G38)),A38,COUNT($G$34:G39))</f>
        <v>6</v>
      </c>
      <c r="B39" s="47" t="str">
        <f>VLOOKUP(F39,'Tablica rezultata'!D:E,2,FALSE)</f>
        <v>OŠ Bartola Kašića, Vinkovci</v>
      </c>
      <c r="C39" s="47" t="str">
        <f>VLOOKUP(F39,'Tablica rezultata'!D:F,3,0)</f>
        <v>Vinkovci</v>
      </c>
      <c r="D39" s="47" t="str">
        <f>VLOOKUP(F39,'Tablica rezultata'!D:K,8,FALSE)</f>
        <v>https://vimeo.com/190316118</v>
      </c>
      <c r="E39" s="47" t="str">
        <f>VLOOKUP(F39,'Tablica rezultata'!D:L,9,0)</f>
        <v>Vedran Menđušić</v>
      </c>
      <c r="F39" s="26" t="s">
        <v>910</v>
      </c>
      <c r="G39" s="47">
        <f>VLOOKUP(F39,'Tablica rezultata'!D:I,6,0)</f>
        <v>340</v>
      </c>
      <c r="H39" s="49">
        <f>VLOOKUP(F39,'Tablica rezultata'!D:J,7,0)</f>
        <v>5</v>
      </c>
    </row>
    <row r="40" spans="1:16" ht="15.75">
      <c r="A40" s="46">
        <f>IF((AND(H40=H39,G40=G39)),A39,COUNT($G$34:G40))</f>
        <v>7</v>
      </c>
      <c r="B40" s="47" t="str">
        <f>VLOOKUP(F40,'Tablica rezultata'!D:E,2,FALSE)</f>
        <v>Udruga "Grwireless"</v>
      </c>
      <c r="C40" s="47" t="str">
        <f>VLOOKUP(F40,'Tablica rezultata'!D:F,3,0)</f>
        <v>Gradište</v>
      </c>
      <c r="D40" s="47" t="str">
        <f>VLOOKUP(F40,'Tablica rezultata'!D:K,8,FALSE)</f>
        <v>https://vimeo.com/190380145</v>
      </c>
      <c r="E40" s="47" t="str">
        <f>VLOOKUP(F40,'Tablica rezultata'!D:L,9,0)</f>
        <v>Tihomil Kadić</v>
      </c>
      <c r="F40" s="26" t="s">
        <v>2984</v>
      </c>
      <c r="G40" s="47">
        <f>VLOOKUP(F40,'Tablica rezultata'!D:I,6,0)</f>
        <v>340</v>
      </c>
      <c r="H40" s="49">
        <f>VLOOKUP(F40,'Tablica rezultata'!D:J,7,0)</f>
        <v>7</v>
      </c>
    </row>
    <row r="41" spans="1:16" ht="15.75">
      <c r="A41" s="46">
        <f>IF((AND(H41=H40,G41=G40)),A40,COUNT($G$34:G41))</f>
        <v>8</v>
      </c>
      <c r="B41" s="47" t="str">
        <f>VLOOKUP(F41,'Tablica rezultata'!D:E,2,FALSE)</f>
        <v>OŠ  Nazora Vinkovci</v>
      </c>
      <c r="C41" s="47" t="str">
        <f>VLOOKUP(F41,'Tablica rezultata'!D:F,3,0)</f>
        <v>VINKOVCI</v>
      </c>
      <c r="D41" s="47" t="str">
        <f>VLOOKUP(F41,'Tablica rezultata'!D:K,8,FALSE)</f>
        <v>https://vimeo.com/groups/414712/videos/190272984</v>
      </c>
      <c r="E41" s="47" t="str">
        <f>VLOOKUP(F41,'Tablica rezultata'!D:L,9,0)</f>
        <v>Stjepan Krpan</v>
      </c>
      <c r="F41" s="26" t="s">
        <v>1503</v>
      </c>
      <c r="G41" s="47">
        <f>VLOOKUP(F41,'Tablica rezultata'!D:I,6,0)</f>
        <v>340</v>
      </c>
      <c r="H41" s="49">
        <f>VLOOKUP(F41,'Tablica rezultata'!D:J,7,0)</f>
        <v>9.9</v>
      </c>
    </row>
    <row r="42" spans="1:16" ht="15.75">
      <c r="A42" s="46">
        <f>IF((AND(H42=H41,G42=G41)),A41,COUNT($G$34:G42))</f>
        <v>9</v>
      </c>
      <c r="B42" s="47" t="str">
        <f>VLOOKUP(F42,'Tablica rezultata'!D:E,2,FALSE)</f>
        <v>OŠ  Nazora Vinkovci</v>
      </c>
      <c r="C42" s="47" t="str">
        <f>VLOOKUP(F42,'Tablica rezultata'!D:F,3,0)</f>
        <v>VINKOVCI</v>
      </c>
      <c r="D42" s="47" t="str">
        <f>VLOOKUP(F42,'Tablica rezultata'!D:K,8,FALSE)</f>
        <v>https://vimeo.com/groups/414712/videos/190273573</v>
      </c>
      <c r="E42" s="47" t="str">
        <f>VLOOKUP(F42,'Tablica rezultata'!D:L,9,0)</f>
        <v>Stjepan Krpan</v>
      </c>
      <c r="F42" s="26" t="s">
        <v>1507</v>
      </c>
      <c r="G42" s="47">
        <f>VLOOKUP(F42,'Tablica rezultata'!D:I,6,0)</f>
        <v>340</v>
      </c>
      <c r="H42" s="49">
        <f>VLOOKUP(F42,'Tablica rezultata'!D:J,7,0)</f>
        <v>12.8</v>
      </c>
    </row>
    <row r="43" spans="1:16" ht="15.75">
      <c r="A43" s="46">
        <f>IF((AND(H43=H42,G43=G42)),A42,COUNT($G$34:G43))</f>
        <v>10</v>
      </c>
      <c r="B43" s="47" t="str">
        <f>VLOOKUP(F43,'Tablica rezultata'!D:E,2,FALSE)</f>
        <v>OŠ Josipa Lovretića</v>
      </c>
      <c r="C43" s="47" t="str">
        <f>VLOOKUP(F43,'Tablica rezultata'!D:F,3,0)</f>
        <v>Otok</v>
      </c>
      <c r="D43" s="47" t="str">
        <f>VLOOKUP(F43,'Tablica rezultata'!D:K,8,FALSE)</f>
        <v>https://vimeo.com/190348133</v>
      </c>
      <c r="E43" s="47" t="str">
        <f>VLOOKUP(F43,'Tablica rezultata'!D:L,9,0)</f>
        <v>Ana Štajmaher</v>
      </c>
      <c r="F43" s="26" t="s">
        <v>1364</v>
      </c>
      <c r="G43" s="47">
        <f>VLOOKUP(F43,'Tablica rezultata'!D:I,6,0)</f>
        <v>340</v>
      </c>
      <c r="H43" s="49">
        <f>VLOOKUP(F43,'Tablica rezultata'!D:J,7,0)</f>
        <v>14</v>
      </c>
    </row>
    <row r="44" spans="1:16" ht="15.75">
      <c r="A44" s="46">
        <f>IF((AND(H44=H43,G44=G43)),A43,COUNT($G$34:G44))</f>
        <v>10</v>
      </c>
      <c r="B44" s="47" t="str">
        <f>VLOOKUP(F44,'Tablica rezultata'!D:E,2,FALSE)</f>
        <v>OŠ Josipa Lovretića</v>
      </c>
      <c r="C44" s="47" t="str">
        <f>VLOOKUP(F44,'Tablica rezultata'!D:F,3,0)</f>
        <v>Otok</v>
      </c>
      <c r="D44" s="47" t="str">
        <f>VLOOKUP(F44,'Tablica rezultata'!D:K,8,FALSE)</f>
        <v>https://vimeo.com/190347593</v>
      </c>
      <c r="E44" s="47" t="str">
        <f>VLOOKUP(F44,'Tablica rezultata'!D:L,9,0)</f>
        <v>Ana Štajmaher</v>
      </c>
      <c r="F44" s="26" t="s">
        <v>1366</v>
      </c>
      <c r="G44" s="47">
        <f>VLOOKUP(F44,'Tablica rezultata'!D:I,6,0)</f>
        <v>340</v>
      </c>
      <c r="H44" s="49">
        <f>VLOOKUP(F44,'Tablica rezultata'!D:J,7,0)</f>
        <v>14</v>
      </c>
    </row>
    <row r="45" spans="1:16" ht="15.75">
      <c r="A45" s="46">
        <f>IF((AND(H45=H44,G45=G44)),A44,COUNT($G$34:G45))</f>
        <v>10</v>
      </c>
      <c r="B45" s="47" t="str">
        <f>VLOOKUP(F45,'Tablica rezultata'!D:E,2,FALSE)</f>
        <v>OŠ Josipa Lovretića</v>
      </c>
      <c r="C45" s="47" t="str">
        <f>VLOOKUP(F45,'Tablica rezultata'!D:F,3,0)</f>
        <v>Otok</v>
      </c>
      <c r="D45" s="47" t="str">
        <f>VLOOKUP(F45,'Tablica rezultata'!D:K,8,FALSE)</f>
        <v>https://vimeo.com/190347923</v>
      </c>
      <c r="E45" s="47" t="str">
        <f>VLOOKUP(F45,'Tablica rezultata'!D:L,9,0)</f>
        <v>Ana Štajmaher</v>
      </c>
      <c r="F45" s="26" t="s">
        <v>1368</v>
      </c>
      <c r="G45" s="47">
        <f>VLOOKUP(F45,'Tablica rezultata'!D:I,6,0)</f>
        <v>340</v>
      </c>
      <c r="H45" s="49">
        <f>VLOOKUP(F45,'Tablica rezultata'!D:J,7,0)</f>
        <v>14</v>
      </c>
    </row>
    <row r="46" spans="1:16" ht="15.75">
      <c r="A46" s="46">
        <f>IF((AND(H46=H45,G46=G45)),A45,COUNT($G$34:G46))</f>
        <v>13</v>
      </c>
      <c r="B46" s="47" t="str">
        <f>VLOOKUP(F46,'Tablica rezultata'!D:E,2,FALSE)</f>
        <v>OŠ Josipa Lovretića</v>
      </c>
      <c r="C46" s="47" t="str">
        <f>VLOOKUP(F46,'Tablica rezultata'!D:F,3,0)</f>
        <v>Otok</v>
      </c>
      <c r="D46" s="47" t="str">
        <f>VLOOKUP(F46,'Tablica rezultata'!D:K,8,FALSE)</f>
        <v>https://vimeo.com/190348047</v>
      </c>
      <c r="E46" s="47" t="str">
        <f>VLOOKUP(F46,'Tablica rezultata'!D:L,9,0)</f>
        <v>Ana Štajmaher</v>
      </c>
      <c r="F46" s="26" t="s">
        <v>1361</v>
      </c>
      <c r="G46" s="47">
        <f>VLOOKUP(F46,'Tablica rezultata'!D:I,6,0)</f>
        <v>340</v>
      </c>
      <c r="H46" s="49">
        <f>VLOOKUP(F46,'Tablica rezultata'!D:J,7,0)</f>
        <v>15</v>
      </c>
    </row>
    <row r="47" spans="1:16" ht="15.75">
      <c r="A47" s="46">
        <f>IF((AND(H47=H46,G47=G46)),A46,COUNT($G$34:G47))</f>
        <v>14</v>
      </c>
      <c r="B47" s="47" t="str">
        <f>VLOOKUP(F47,'Tablica rezultata'!D:E,2,FALSE)</f>
        <v>OŠ Bartola Kašića, Vinkovci</v>
      </c>
      <c r="C47" s="47" t="str">
        <f>VLOOKUP(F47,'Tablica rezultata'!D:F,3,0)</f>
        <v>Vinkovci</v>
      </c>
      <c r="D47" s="47" t="str">
        <f>VLOOKUP(F47,'Tablica rezultata'!D:K,8,FALSE)</f>
        <v>https://vimeo.com/190315943</v>
      </c>
      <c r="E47" s="47" t="str">
        <f>VLOOKUP(F47,'Tablica rezultata'!D:L,9,0)</f>
        <v>Vedran Menđušić</v>
      </c>
      <c r="F47" s="26" t="s">
        <v>906</v>
      </c>
      <c r="G47" s="47">
        <f>VLOOKUP(F47,'Tablica rezultata'!D:I,6,0)</f>
        <v>330</v>
      </c>
      <c r="H47" s="49">
        <f>VLOOKUP(F47,'Tablica rezultata'!D:J,7,0)</f>
        <v>7</v>
      </c>
    </row>
    <row r="48" spans="1:16" ht="15.75">
      <c r="A48" s="46">
        <f>IF((AND(H48=H47,G48=G47)),A47,COUNT($G$34:G48))</f>
        <v>14</v>
      </c>
      <c r="B48" s="47" t="str">
        <f>VLOOKUP(F48,'Tablica rezultata'!D:E,2,FALSE)</f>
        <v>Udruga "Grwireless"</v>
      </c>
      <c r="C48" s="47" t="str">
        <f>VLOOKUP(F48,'Tablica rezultata'!D:F,3,0)</f>
        <v>Gradište</v>
      </c>
      <c r="D48" s="47" t="str">
        <f>VLOOKUP(F48,'Tablica rezultata'!D:K,8,FALSE)</f>
        <v>https://vimeo.com/190381212</v>
      </c>
      <c r="E48" s="47" t="str">
        <f>VLOOKUP(F48,'Tablica rezultata'!D:L,9,0)</f>
        <v>Tihomil Kadić</v>
      </c>
      <c r="F48" s="26" t="s">
        <v>2987</v>
      </c>
      <c r="G48" s="47">
        <f>VLOOKUP(F48,'Tablica rezultata'!D:I,6,0)</f>
        <v>330</v>
      </c>
      <c r="H48" s="49">
        <f>VLOOKUP(F48,'Tablica rezultata'!D:J,7,0)</f>
        <v>7</v>
      </c>
    </row>
    <row r="49" spans="1:8" ht="15.75">
      <c r="A49" s="46">
        <f>IF((AND(H49=H48,G49=G48)),A48,COUNT($G$34:G49))</f>
        <v>16</v>
      </c>
      <c r="B49" s="47" t="str">
        <f>VLOOKUP(F49,'Tablica rezultata'!D:E,2,FALSE)</f>
        <v>OŠ  Nazora Vinkovci</v>
      </c>
      <c r="C49" s="47" t="str">
        <f>VLOOKUP(F49,'Tablica rezultata'!D:F,3,0)</f>
        <v>VINKOVCI</v>
      </c>
      <c r="D49" s="47" t="str">
        <f>VLOOKUP(F49,'Tablica rezultata'!D:K,8,FALSE)</f>
        <v>https://vimeo.com/groups/414712/videos/190272022</v>
      </c>
      <c r="E49" s="47" t="str">
        <f>VLOOKUP(F49,'Tablica rezultata'!D:L,9,0)</f>
        <v>Stjepan Krpan</v>
      </c>
      <c r="F49" s="26" t="s">
        <v>1500</v>
      </c>
      <c r="G49" s="48">
        <f>VLOOKUP(F49,'Tablica rezultata'!D:I,6,0)</f>
        <v>330</v>
      </c>
      <c r="H49" s="49">
        <f>VLOOKUP(F49,'Tablica rezultata'!D:J,7,0)</f>
        <v>11.7</v>
      </c>
    </row>
    <row r="50" spans="1:8" ht="15.75">
      <c r="A50" s="46">
        <f>IF((AND(H50=H49,G50=G49)),A49,COUNT($G$34:G50))</f>
        <v>17</v>
      </c>
      <c r="B50" s="47" t="str">
        <f>VLOOKUP(F50,'Tablica rezultata'!D:E,2,FALSE)</f>
        <v>OŠ  Nazora Vinkovci</v>
      </c>
      <c r="C50" s="47" t="str">
        <f>VLOOKUP(F50,'Tablica rezultata'!D:F,3,0)</f>
        <v>VINKOVCI</v>
      </c>
      <c r="D50" s="47" t="str">
        <f>VLOOKUP(F50,'Tablica rezultata'!D:K,8,FALSE)</f>
        <v>https://vimeo.com/groups/414712/videos/190273280</v>
      </c>
      <c r="E50" s="47" t="str">
        <f>VLOOKUP(F50,'Tablica rezultata'!D:L,9,0)</f>
        <v>Stjepan Krpan</v>
      </c>
      <c r="F50" s="26" t="s">
        <v>1505</v>
      </c>
      <c r="G50" s="47">
        <f>VLOOKUP(F50,'Tablica rezultata'!D:I,6,0)</f>
        <v>330</v>
      </c>
      <c r="H50" s="49">
        <f>VLOOKUP(F50,'Tablica rezultata'!D:J,7,0)</f>
        <v>11.8</v>
      </c>
    </row>
    <row r="51" spans="1:8" ht="15.75">
      <c r="A51" s="46">
        <f>IF((AND(H51=H50,G51=G50)),A50,COUNT($G$34:G51))</f>
        <v>18</v>
      </c>
      <c r="B51" s="47" t="str">
        <f>VLOOKUP(F51,'Tablica rezultata'!D:E,2,FALSE)</f>
        <v>Udruga "Grwireless"</v>
      </c>
      <c r="C51" s="47" t="str">
        <f>VLOOKUP(F51,'Tablica rezultata'!D:F,3,0)</f>
        <v>Gradište</v>
      </c>
      <c r="D51" s="47" t="str">
        <f>VLOOKUP(F51,'Tablica rezultata'!D:K,8,FALSE)</f>
        <v>https://vimeo.com/190380333</v>
      </c>
      <c r="E51" s="47" t="str">
        <f>VLOOKUP(F51,'Tablica rezultata'!D:L,9,0)</f>
        <v>Tihomil Kadić</v>
      </c>
      <c r="F51" s="26" t="s">
        <v>2985</v>
      </c>
      <c r="G51" s="47">
        <f>VLOOKUP(F51,'Tablica rezultata'!D:I,6,0)</f>
        <v>310</v>
      </c>
      <c r="H51" s="49">
        <f>VLOOKUP(F51,'Tablica rezultata'!D:J,7,0)</f>
        <v>8</v>
      </c>
    </row>
    <row r="52" spans="1:8" ht="15.75">
      <c r="A52" s="46">
        <f>IF((AND(H52=H51,G52=G51)),A51,COUNT($G$34:G52))</f>
        <v>19</v>
      </c>
      <c r="B52" s="47" t="str">
        <f>VLOOKUP(F52,'Tablica rezultata'!D:E,2,FALSE)</f>
        <v>Udruga "Grwireless"</v>
      </c>
      <c r="C52" s="47" t="str">
        <f>VLOOKUP(F52,'Tablica rezultata'!D:F,3,0)</f>
        <v>Gradište</v>
      </c>
      <c r="D52" s="47" t="str">
        <f>VLOOKUP(F52,'Tablica rezultata'!D:K,8,FALSE)</f>
        <v>https://vimeo.com/190380530</v>
      </c>
      <c r="E52" s="47" t="str">
        <f>VLOOKUP(F52,'Tablica rezultata'!D:L,9,0)</f>
        <v>Tihomil Kadić</v>
      </c>
      <c r="F52" s="26" t="s">
        <v>2986</v>
      </c>
      <c r="G52" s="47">
        <f>VLOOKUP(F52,'Tablica rezultata'!D:I,6,0)</f>
        <v>300</v>
      </c>
      <c r="H52" s="49">
        <f>VLOOKUP(F52,'Tablica rezultata'!D:J,7,0)</f>
        <v>5</v>
      </c>
    </row>
    <row r="53" spans="1:8" ht="15.75">
      <c r="A53" s="46">
        <f>IF((AND(H53=H52,G53=G52)),A52,COUNT($G$34:G53))</f>
        <v>20</v>
      </c>
      <c r="B53" s="47" t="str">
        <f>VLOOKUP(F53,'Tablica rezultata'!D:E,2,FALSE)</f>
        <v>OŠ Bartola Kašića, Vinkovci</v>
      </c>
      <c r="C53" s="47" t="str">
        <f>VLOOKUP(F53,'Tablica rezultata'!D:F,3,0)</f>
        <v>Vinkovci</v>
      </c>
      <c r="D53" s="47" t="str">
        <f>VLOOKUP(F53,'Tablica rezultata'!D:K,8,FALSE)</f>
        <v>https://vimeo.com/190315942</v>
      </c>
      <c r="E53" s="47" t="str">
        <f>VLOOKUP(F53,'Tablica rezultata'!D:L,9,0)</f>
        <v>Vedran Menđušić</v>
      </c>
      <c r="F53" s="26" t="s">
        <v>908</v>
      </c>
      <c r="G53" s="47">
        <f>VLOOKUP(F53,'Tablica rezultata'!D:I,6,0)</f>
        <v>300</v>
      </c>
      <c r="H53" s="49">
        <f>VLOOKUP(F53,'Tablica rezultata'!D:J,7,0)</f>
        <v>6</v>
      </c>
    </row>
  </sheetData>
  <sortState ref="A5:H28">
    <sortCondition descending="1" ref="G5:G28"/>
    <sortCondition ref="H5:H28"/>
  </sortState>
  <mergeCells count="1">
    <mergeCell ref="B1:F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P58"/>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23.5703125" style="10" bestFit="1" customWidth="1"/>
    <col min="7" max="7" width="9.7109375" style="10" bestFit="1" customWidth="1"/>
    <col min="8" max="8" width="31" style="10" bestFit="1" customWidth="1"/>
  </cols>
  <sheetData>
    <row r="1" spans="1:16" ht="23.25">
      <c r="B1" s="54" t="s">
        <v>2895</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Mitnica</v>
      </c>
      <c r="C5" s="47" t="str">
        <f>VLOOKUP(F5,'Tablica rezultata'!D:F,3,0)</f>
        <v>Vukovar</v>
      </c>
      <c r="D5" s="47" t="str">
        <f>VLOOKUP(F5,'Tablica rezultata'!D:K,8,FALSE)</f>
        <v>https://vimeo.com/190259674</v>
      </c>
      <c r="E5" s="47" t="str">
        <f>VLOOKUP(F5,'Tablica rezultata'!D:L,9,0)</f>
        <v>Goran Sauka</v>
      </c>
      <c r="F5" s="44" t="s">
        <v>2703</v>
      </c>
      <c r="G5" s="47">
        <f>VLOOKUP(F5,'Tablica rezultata'!D:I,6,0)</f>
        <v>190</v>
      </c>
      <c r="H5" s="49">
        <f>VLOOKUP(F5,'Tablica rezultata'!D:J,7,0)</f>
        <v>5</v>
      </c>
      <c r="I5" s="11"/>
      <c r="J5" s="11"/>
      <c r="K5" s="12"/>
      <c r="L5" s="11"/>
      <c r="M5" s="12"/>
      <c r="N5" s="12"/>
      <c r="O5" s="14"/>
      <c r="P5" s="14"/>
    </row>
    <row r="6" spans="1:16" ht="15.75">
      <c r="A6" s="46">
        <f>IF((AND(H6=H5,G6=G5)),A5,COUNT($G$5:G6))</f>
        <v>1</v>
      </c>
      <c r="B6" s="47" t="str">
        <f>VLOOKUP(F6,'Tablica rezultata'!D:E,2,FALSE)</f>
        <v>OŠ Antuna Bauera</v>
      </c>
      <c r="C6" s="47" t="str">
        <f>VLOOKUP(F6,'Tablica rezultata'!D:F,3,0)</f>
        <v>Vukovar</v>
      </c>
      <c r="D6" s="47" t="str">
        <f>VLOOKUP(F6,'Tablica rezultata'!D:K,8,FALSE)</f>
        <v>https://vimeo.com/190353013</v>
      </c>
      <c r="E6" s="47" t="str">
        <f>VLOOKUP(F6,'Tablica rezultata'!D:L,9,0)</f>
        <v>Ivan Kunac</v>
      </c>
      <c r="F6" s="44" t="s">
        <v>1110</v>
      </c>
      <c r="G6" s="47">
        <f>VLOOKUP(F6,'Tablica rezultata'!D:I,6,0)</f>
        <v>190</v>
      </c>
      <c r="H6" s="49">
        <f>VLOOKUP(F6,'Tablica rezultata'!D:J,7,0)</f>
        <v>5</v>
      </c>
      <c r="I6" s="11"/>
      <c r="J6" s="11"/>
      <c r="K6" s="12"/>
      <c r="L6" s="11"/>
      <c r="M6" s="12"/>
      <c r="N6" s="12"/>
      <c r="O6" s="14"/>
      <c r="P6" s="14"/>
    </row>
    <row r="7" spans="1:16" ht="15.75">
      <c r="A7" s="46">
        <f>IF((AND(H7=H6,G7=G6)),A6,COUNT($G$5:G7))</f>
        <v>3</v>
      </c>
      <c r="B7" s="47" t="str">
        <f>VLOOKUP(F7,'Tablica rezultata'!D:E,2,FALSE)</f>
        <v>OŠ  Slakovci</v>
      </c>
      <c r="C7" s="47" t="str">
        <f>VLOOKUP(F7,'Tablica rezultata'!D:F,3,0)</f>
        <v>Slakovci</v>
      </c>
      <c r="D7" s="47" t="str">
        <f>VLOOKUP(F7,'Tablica rezultata'!D:K,8,FALSE)</f>
        <v>https://vimeo.com/groups/414712/videos/189307366</v>
      </c>
      <c r="E7" s="47" t="str">
        <f>VLOOKUP(F7,'Tablica rezultata'!D:L,9,0)</f>
        <v>Davor Let</v>
      </c>
      <c r="F7" s="44" t="s">
        <v>686</v>
      </c>
      <c r="G7" s="47">
        <f>VLOOKUP(F7,'Tablica rezultata'!D:I,6,0)</f>
        <v>190</v>
      </c>
      <c r="H7" s="49">
        <f>VLOOKUP(F7,'Tablica rezultata'!D:J,7,0)</f>
        <v>7.9</v>
      </c>
      <c r="I7" s="11"/>
      <c r="J7" s="11"/>
      <c r="K7" s="12"/>
      <c r="L7" s="11"/>
      <c r="M7" s="12"/>
      <c r="N7" s="12"/>
      <c r="O7" s="14"/>
      <c r="P7" s="14"/>
    </row>
    <row r="8" spans="1:16" ht="15.75">
      <c r="A8" s="46">
        <f>IF((AND(H8=H7,G8=G7)),A7,COUNT($G$5:G8))</f>
        <v>4</v>
      </c>
      <c r="B8" s="47" t="str">
        <f>VLOOKUP(F8,'Tablica rezultata'!D:E,2,FALSE)</f>
        <v>OŠ Mitnica</v>
      </c>
      <c r="C8" s="47" t="str">
        <f>VLOOKUP(F8,'Tablica rezultata'!D:F,3,0)</f>
        <v>Vukovar</v>
      </c>
      <c r="D8" s="47" t="str">
        <f>VLOOKUP(F8,'Tablica rezultata'!D:K,8,FALSE)</f>
        <v>https://vimeo.com/190253878</v>
      </c>
      <c r="E8" s="47" t="str">
        <f>VLOOKUP(F8,'Tablica rezultata'!D:L,9,0)</f>
        <v>Goran Sauka</v>
      </c>
      <c r="F8" s="44" t="s">
        <v>2701</v>
      </c>
      <c r="G8" s="48">
        <f>VLOOKUP(F8,'Tablica rezultata'!D:I,6,0)</f>
        <v>180</v>
      </c>
      <c r="H8" s="49">
        <f>VLOOKUP(F8,'Tablica rezultata'!D:J,7,0)</f>
        <v>6</v>
      </c>
      <c r="I8" s="11"/>
      <c r="J8" s="11"/>
      <c r="K8" s="12"/>
      <c r="L8" s="11"/>
      <c r="M8" s="12"/>
      <c r="N8" s="12"/>
      <c r="O8" s="14"/>
      <c r="P8" s="14"/>
    </row>
    <row r="9" spans="1:16" ht="15.75">
      <c r="A9" s="46">
        <f>IF((AND(H9=H8,G9=G8)),A8,COUNT($G$5:G9))</f>
        <v>5</v>
      </c>
      <c r="B9" s="47" t="str">
        <f>VLOOKUP(F9,'Tablica rezultata'!D:E,2,FALSE)</f>
        <v>OŠ  Slakovci</v>
      </c>
      <c r="C9" s="47" t="str">
        <f>VLOOKUP(F9,'Tablica rezultata'!D:F,3,0)</f>
        <v>Slakovci</v>
      </c>
      <c r="D9" s="47" t="str">
        <f>VLOOKUP(F9,'Tablica rezultata'!D:K,8,FALSE)</f>
        <v>https://vimeo.com/groups/414712/videos/189307367</v>
      </c>
      <c r="E9" s="47" t="str">
        <f>VLOOKUP(F9,'Tablica rezultata'!D:L,9,0)</f>
        <v>Davor Let</v>
      </c>
      <c r="F9" s="44" t="s">
        <v>689</v>
      </c>
      <c r="G9" s="47">
        <f>VLOOKUP(F9,'Tablica rezultata'!D:I,6,0)</f>
        <v>180</v>
      </c>
      <c r="H9" s="49">
        <f>VLOOKUP(F9,'Tablica rezultata'!D:J,7,0)</f>
        <v>7.4</v>
      </c>
      <c r="I9" s="11"/>
      <c r="J9" s="11"/>
      <c r="K9" s="12"/>
      <c r="L9" s="11"/>
      <c r="M9" s="12"/>
      <c r="N9" s="12"/>
      <c r="O9" s="14"/>
      <c r="P9" s="14"/>
    </row>
    <row r="10" spans="1:16" ht="15.75">
      <c r="A10" s="46">
        <f>IF((AND(H10=H9,G10=G9)),A9,COUNT($G$5:G10))</f>
        <v>6</v>
      </c>
      <c r="B10" s="47" t="str">
        <f>VLOOKUP(F10,'Tablica rezultata'!D:E,2,FALSE)</f>
        <v>OŠ  Slakovci</v>
      </c>
      <c r="C10" s="47" t="str">
        <f>VLOOKUP(F10,'Tablica rezultata'!D:F,3,0)</f>
        <v>Slakovci</v>
      </c>
      <c r="D10" s="47" t="str">
        <f>VLOOKUP(F10,'Tablica rezultata'!D:K,8,FALSE)</f>
        <v>https://vimeo.com/groups/414712/videos/189308339</v>
      </c>
      <c r="E10" s="47" t="str">
        <f>VLOOKUP(F10,'Tablica rezultata'!D:L,9,0)</f>
        <v>Davor Let</v>
      </c>
      <c r="F10" s="44" t="s">
        <v>695</v>
      </c>
      <c r="G10" s="47">
        <f>VLOOKUP(F10,'Tablica rezultata'!D:I,6,0)</f>
        <v>180</v>
      </c>
      <c r="H10" s="49">
        <f>VLOOKUP(F10,'Tablica rezultata'!D:J,7,0)</f>
        <v>9.4</v>
      </c>
      <c r="I10" s="11"/>
      <c r="J10" s="11"/>
      <c r="K10" s="12"/>
      <c r="L10" s="11"/>
      <c r="M10" s="12"/>
      <c r="N10" s="12"/>
      <c r="O10" s="14"/>
      <c r="P10" s="14"/>
    </row>
    <row r="11" spans="1:16" ht="15.75">
      <c r="A11" s="46">
        <f>IF((AND(H11=H10,G11=G10)),A10,COUNT($G$5:G11))</f>
        <v>7</v>
      </c>
      <c r="B11" s="47" t="str">
        <f>VLOOKUP(F11,'Tablica rezultata'!D:E,2,FALSE)</f>
        <v>OŠ  Slakovci</v>
      </c>
      <c r="C11" s="47" t="str">
        <f>VLOOKUP(F11,'Tablica rezultata'!D:F,3,0)</f>
        <v>Slakovci</v>
      </c>
      <c r="D11" s="47" t="str">
        <f>VLOOKUP(F11,'Tablica rezultata'!D:K,8,FALSE)</f>
        <v>https://vimeo.com/groups/414712/videos/189307369</v>
      </c>
      <c r="E11" s="47" t="str">
        <f>VLOOKUP(F11,'Tablica rezultata'!D:L,9,0)</f>
        <v>Davor Let</v>
      </c>
      <c r="F11" s="44" t="s">
        <v>691</v>
      </c>
      <c r="G11" s="47">
        <f>VLOOKUP(F11,'Tablica rezultata'!D:I,6,0)</f>
        <v>180</v>
      </c>
      <c r="H11" s="49">
        <f>VLOOKUP(F11,'Tablica rezultata'!D:J,7,0)</f>
        <v>10.4</v>
      </c>
      <c r="I11" s="11"/>
      <c r="J11" s="11"/>
      <c r="K11" s="12"/>
      <c r="L11" s="11"/>
      <c r="M11" s="12"/>
      <c r="N11" s="12"/>
      <c r="O11" s="14"/>
      <c r="P11" s="14"/>
    </row>
    <row r="12" spans="1:16" ht="15.75">
      <c r="A12" s="46">
        <f>IF((AND(H12=H11,G12=G11)),A11,COUNT($G$5:G12))</f>
        <v>8</v>
      </c>
      <c r="B12" s="47" t="str">
        <f>VLOOKUP(F12,'Tablica rezultata'!D:E,2,FALSE)</f>
        <v>OŠ Tordinci</v>
      </c>
      <c r="C12" s="47" t="str">
        <f>VLOOKUP(F12,'Tablica rezultata'!D:F,3,0)</f>
        <v>Tordinci</v>
      </c>
      <c r="D12" s="47" t="str">
        <f>VLOOKUP(F12,'Tablica rezultata'!D:K,8,FALSE)</f>
        <v>https://vimeo.com/groups/414712/videos/190354326</v>
      </c>
      <c r="E12" s="47" t="str">
        <f>VLOOKUP(F12,'Tablica rezultata'!D:L,9,0)</f>
        <v>Mirjana Mikec</v>
      </c>
      <c r="F12" s="44" t="s">
        <v>1449</v>
      </c>
      <c r="G12" s="47">
        <f>VLOOKUP(F12,'Tablica rezultata'!D:I,6,0)</f>
        <v>180</v>
      </c>
      <c r="H12" s="49">
        <f>VLOOKUP(F12,'Tablica rezultata'!D:J,7,0)</f>
        <v>14</v>
      </c>
      <c r="I12" s="11"/>
      <c r="J12" s="11"/>
      <c r="K12" s="12"/>
      <c r="L12" s="11"/>
      <c r="M12" s="12"/>
      <c r="N12" s="12"/>
      <c r="O12" s="14"/>
      <c r="P12" s="14"/>
    </row>
    <row r="13" spans="1:16" ht="15.75">
      <c r="A13" s="46">
        <f>IF((AND(H13=H12,G13=G12)),A12,COUNT($G$5:G13))</f>
        <v>8</v>
      </c>
      <c r="B13" s="47" t="str">
        <f>VLOOKUP(F13,'Tablica rezultata'!D:E,2,FALSE)</f>
        <v>OŠ Tordinci</v>
      </c>
      <c r="C13" s="47" t="str">
        <f>VLOOKUP(F13,'Tablica rezultata'!D:F,3,0)</f>
        <v>Tordinci</v>
      </c>
      <c r="D13" s="47" t="str">
        <f>VLOOKUP(F13,'Tablica rezultata'!D:K,8,FALSE)</f>
        <v>https://vimeo.com/groups/414712/videos/190354326</v>
      </c>
      <c r="E13" s="47" t="str">
        <f>VLOOKUP(F13,'Tablica rezultata'!D:L,9,0)</f>
        <v>Mirjana Mikec</v>
      </c>
      <c r="F13" s="44" t="s">
        <v>1452</v>
      </c>
      <c r="G13" s="47">
        <f>VLOOKUP(F13,'Tablica rezultata'!D:I,6,0)</f>
        <v>180</v>
      </c>
      <c r="H13" s="49">
        <f>VLOOKUP(F13,'Tablica rezultata'!D:J,7,0)</f>
        <v>14</v>
      </c>
      <c r="I13" s="11"/>
      <c r="J13" s="11"/>
      <c r="K13" s="12"/>
      <c r="L13" s="11"/>
      <c r="M13" s="12"/>
      <c r="N13" s="12"/>
      <c r="O13" s="14"/>
      <c r="P13" s="14"/>
    </row>
    <row r="14" spans="1:16" ht="15.75">
      <c r="A14" s="46">
        <f>IF((AND(H14=H13,G14=G13)),A13,COUNT($G$5:G14))</f>
        <v>8</v>
      </c>
      <c r="B14" s="47" t="str">
        <f>VLOOKUP(F14,'Tablica rezultata'!D:E,2,FALSE)</f>
        <v>OŠ Tordinci</v>
      </c>
      <c r="C14" s="47" t="str">
        <f>VLOOKUP(F14,'Tablica rezultata'!D:F,3,0)</f>
        <v>Tordinci</v>
      </c>
      <c r="D14" s="47" t="str">
        <f>VLOOKUP(F14,'Tablica rezultata'!D:K,8,FALSE)</f>
        <v>https://vimeo.com/groups/414712/videos/190354326</v>
      </c>
      <c r="E14" s="47" t="str">
        <f>VLOOKUP(F14,'Tablica rezultata'!D:L,9,0)</f>
        <v>Mirjana Mikec</v>
      </c>
      <c r="F14" s="44" t="s">
        <v>1456</v>
      </c>
      <c r="G14" s="47">
        <f>VLOOKUP(F14,'Tablica rezultata'!D:I,6,0)</f>
        <v>180</v>
      </c>
      <c r="H14" s="49">
        <f>VLOOKUP(F14,'Tablica rezultata'!D:J,7,0)</f>
        <v>14</v>
      </c>
      <c r="I14" s="11"/>
      <c r="J14" s="11"/>
      <c r="K14" s="12"/>
      <c r="L14" s="11"/>
      <c r="M14" s="12"/>
      <c r="N14" s="12"/>
      <c r="O14" s="14"/>
      <c r="P14" s="14"/>
    </row>
    <row r="15" spans="1:16" ht="15.75">
      <c r="A15" s="46">
        <f>IF((AND(H15=H14,G15=G14)),A14,COUNT($G$5:G15))</f>
        <v>11</v>
      </c>
      <c r="B15" s="47" t="str">
        <f>VLOOKUP(F15,'Tablica rezultata'!D:E,2,FALSE)</f>
        <v>OŠ  Slakovci</v>
      </c>
      <c r="C15" s="47" t="str">
        <f>VLOOKUP(F15,'Tablica rezultata'!D:F,3,0)</f>
        <v>Slakovci</v>
      </c>
      <c r="D15" s="47" t="str">
        <f>VLOOKUP(F15,'Tablica rezultata'!D:K,8,FALSE)</f>
        <v>https://vimeo.com/groups/414712/videos/189307370</v>
      </c>
      <c r="E15" s="47" t="str">
        <f>VLOOKUP(F15,'Tablica rezultata'!D:L,9,0)</f>
        <v>Davor Let</v>
      </c>
      <c r="F15" s="44" t="s">
        <v>693</v>
      </c>
      <c r="G15" s="47">
        <f>VLOOKUP(F15,'Tablica rezultata'!D:I,6,0)</f>
        <v>170</v>
      </c>
      <c r="H15" s="49">
        <f>VLOOKUP(F15,'Tablica rezultata'!D:J,7,0)</f>
        <v>10.6</v>
      </c>
      <c r="I15" s="11"/>
      <c r="J15" s="11"/>
      <c r="K15" s="12"/>
      <c r="L15" s="11"/>
      <c r="M15" s="12"/>
      <c r="N15" s="12"/>
      <c r="O15" s="14"/>
      <c r="P15" s="14"/>
    </row>
    <row r="16" spans="1:16" ht="15.75">
      <c r="A16" s="46">
        <f>IF((AND(H16=H15,G16=G15)),A15,COUNT($G$5:G16))</f>
        <v>12</v>
      </c>
      <c r="B16" s="47" t="str">
        <f>VLOOKUP(F16,'Tablica rezultata'!D:E,2,FALSE)</f>
        <v>OŠ Mitnica</v>
      </c>
      <c r="C16" s="47" t="str">
        <f>VLOOKUP(F16,'Tablica rezultata'!D:F,3,0)</f>
        <v>Vukovar</v>
      </c>
      <c r="D16" s="47" t="str">
        <f>VLOOKUP(F16,'Tablica rezultata'!D:K,8,FALSE)</f>
        <v>https://vimeo.com/190258438</v>
      </c>
      <c r="E16" s="47" t="str">
        <f>VLOOKUP(F16,'Tablica rezultata'!D:L,9,0)</f>
        <v>Goran Sauka</v>
      </c>
      <c r="F16" s="44" t="s">
        <v>2702</v>
      </c>
      <c r="G16" s="48">
        <f>VLOOKUP(F16,'Tablica rezultata'!D:I,6,0)</f>
        <v>160</v>
      </c>
      <c r="H16" s="49">
        <f>VLOOKUP(F16,'Tablica rezultata'!D:J,7,0)</f>
        <v>7</v>
      </c>
      <c r="I16" s="11"/>
      <c r="J16" s="11"/>
      <c r="K16" s="12"/>
      <c r="L16" s="11"/>
      <c r="M16" s="12"/>
      <c r="N16" s="12"/>
      <c r="O16" s="14"/>
      <c r="P16" s="14"/>
    </row>
    <row r="17" spans="1:16" ht="15.75">
      <c r="A17" s="46">
        <f>IF((AND(H17=H16,G17=G16)),A16,COUNT($G$5:G17))</f>
        <v>13</v>
      </c>
      <c r="B17" s="47" t="str">
        <f>VLOOKUP(F17,'Tablica rezultata'!D:E,2,FALSE)</f>
        <v>OŠ Mitnica</v>
      </c>
      <c r="C17" s="47" t="str">
        <f>VLOOKUP(F17,'Tablica rezultata'!D:F,3,0)</f>
        <v>Vukovar</v>
      </c>
      <c r="D17" s="47" t="str">
        <f>VLOOKUP(F17,'Tablica rezultata'!D:K,8,FALSE)</f>
        <v>https://vimeo.com/190261094</v>
      </c>
      <c r="E17" s="47" t="str">
        <f>VLOOKUP(F17,'Tablica rezultata'!D:L,9,0)</f>
        <v>Goran Sauka</v>
      </c>
      <c r="F17" s="44" t="s">
        <v>2704</v>
      </c>
      <c r="G17" s="47">
        <f>VLOOKUP(F17,'Tablica rezultata'!D:I,6,0)</f>
        <v>110</v>
      </c>
      <c r="H17" s="49">
        <f>VLOOKUP(F17,'Tablica rezultata'!D:J,7,0)</f>
        <v>4</v>
      </c>
      <c r="I17" s="11"/>
      <c r="J17" s="11"/>
      <c r="K17" s="12"/>
      <c r="L17" s="11"/>
      <c r="M17" s="12"/>
      <c r="N17" s="12"/>
      <c r="O17" s="14"/>
      <c r="P17" s="14"/>
    </row>
    <row r="18" spans="1:16" ht="15.75">
      <c r="A18" s="46">
        <f>IF((AND(H18=H17,G18=G17)),A17,COUNT($G$5:G18))</f>
        <v>14</v>
      </c>
      <c r="B18" s="47" t="str">
        <f>VLOOKUP(F18,'Tablica rezultata'!D:E,2,FALSE)</f>
        <v>OŠ Tordinci</v>
      </c>
      <c r="C18" s="47" t="str">
        <f>VLOOKUP(F18,'Tablica rezultata'!D:F,3,0)</f>
        <v>Tordinci</v>
      </c>
      <c r="D18" s="47">
        <f>VLOOKUP(F18,'Tablica rezultata'!D:K,8,FALSE)</f>
        <v>0</v>
      </c>
      <c r="E18" s="47" t="str">
        <f>VLOOKUP(F18,'Tablica rezultata'!D:L,9,0)</f>
        <v>Mirjana Mikec</v>
      </c>
      <c r="F18" s="44" t="s">
        <v>1453</v>
      </c>
      <c r="G18" s="47">
        <f>VLOOKUP(F18,'Tablica rezultata'!D:I,6,0)</f>
        <v>60</v>
      </c>
      <c r="H18" s="49">
        <v>0</v>
      </c>
      <c r="I18" s="11"/>
      <c r="J18" s="11"/>
      <c r="K18" s="12"/>
      <c r="L18" s="11"/>
      <c r="M18" s="12"/>
      <c r="N18" s="12"/>
      <c r="O18" s="14"/>
      <c r="P18" s="14"/>
    </row>
    <row r="19" spans="1:16" ht="15.75">
      <c r="A19" s="46">
        <f>IF((AND(H19=H18,G19=G18)),A18,COUNT($G$5:G19))</f>
        <v>14</v>
      </c>
      <c r="B19" s="47" t="str">
        <f>VLOOKUP(F19,'Tablica rezultata'!D:E,2,FALSE)</f>
        <v>OŠ Tordinci</v>
      </c>
      <c r="C19" s="47" t="str">
        <f>VLOOKUP(F19,'Tablica rezultata'!D:F,3,0)</f>
        <v>Tordinci</v>
      </c>
      <c r="D19" s="47">
        <f>VLOOKUP(F19,'Tablica rezultata'!D:K,8,FALSE)</f>
        <v>0</v>
      </c>
      <c r="E19" s="47" t="str">
        <f>VLOOKUP(F19,'Tablica rezultata'!D:L,9,0)</f>
        <v>Mirjana Mikec</v>
      </c>
      <c r="F19" s="44" t="s">
        <v>1455</v>
      </c>
      <c r="G19" s="47">
        <f>VLOOKUP(F19,'Tablica rezultata'!D:I,6,0)</f>
        <v>60</v>
      </c>
      <c r="H19" s="49">
        <v>0</v>
      </c>
      <c r="I19" s="11"/>
      <c r="J19" s="11"/>
      <c r="K19" s="12"/>
      <c r="L19" s="11"/>
      <c r="M19" s="12"/>
      <c r="N19" s="12"/>
      <c r="O19" s="14"/>
      <c r="P19" s="14"/>
    </row>
    <row r="20" spans="1:16" ht="15.75">
      <c r="A20" s="46">
        <f>IF((AND(H20=H19,G20=G19)),A19,COUNT($G$5:G20))</f>
        <v>14</v>
      </c>
      <c r="B20" s="47" t="str">
        <f>VLOOKUP(F20,'Tablica rezultata'!D:E,2,FALSE)</f>
        <v>OŠ Tordinci</v>
      </c>
      <c r="C20" s="47" t="str">
        <f>VLOOKUP(F20,'Tablica rezultata'!D:F,3,0)</f>
        <v>Tordinci</v>
      </c>
      <c r="D20" s="47">
        <f>VLOOKUP(F20,'Tablica rezultata'!D:K,8,FALSE)</f>
        <v>0</v>
      </c>
      <c r="E20" s="47" t="str">
        <f>VLOOKUP(F20,'Tablica rezultata'!D:L,9,0)</f>
        <v>Mirjana Mikec</v>
      </c>
      <c r="F20" s="44" t="s">
        <v>1457</v>
      </c>
      <c r="G20" s="47">
        <f>VLOOKUP(F20,'Tablica rezultata'!D:I,6,0)</f>
        <v>60</v>
      </c>
      <c r="H20" s="49">
        <v>0</v>
      </c>
      <c r="I20" s="11"/>
      <c r="J20" s="11"/>
      <c r="K20" s="12"/>
      <c r="L20" s="11"/>
      <c r="M20" s="12"/>
      <c r="N20" s="12"/>
      <c r="O20" s="14"/>
      <c r="P20" s="14"/>
    </row>
    <row r="21" spans="1:16">
      <c r="A21" s="24"/>
      <c r="B21" s="24"/>
      <c r="C21" s="24"/>
      <c r="D21" s="24"/>
      <c r="E21" s="24"/>
      <c r="F21" s="24"/>
      <c r="G21" s="24"/>
      <c r="H21" s="24"/>
    </row>
    <row r="22" spans="1:16">
      <c r="A22" s="24"/>
      <c r="B22" s="24"/>
      <c r="C22" s="24"/>
      <c r="D22" s="24"/>
      <c r="E22" s="24"/>
      <c r="F22" s="24"/>
      <c r="G22" s="24"/>
      <c r="H22" s="24"/>
    </row>
    <row r="23" spans="1:16" ht="18.75">
      <c r="A23" s="24"/>
      <c r="B23" s="19" t="s">
        <v>36</v>
      </c>
      <c r="C23" s="24"/>
      <c r="D23" s="24"/>
      <c r="E23" s="24"/>
      <c r="F23" s="24"/>
      <c r="G23" s="24"/>
      <c r="H23" s="24"/>
    </row>
    <row r="24" spans="1:16" ht="18.75">
      <c r="A24" s="24"/>
      <c r="B24" s="25"/>
      <c r="C24" s="24"/>
      <c r="D24" s="24"/>
      <c r="E24" s="24"/>
      <c r="F24" s="24"/>
      <c r="G24" s="24"/>
      <c r="H24" s="24"/>
    </row>
    <row r="25" spans="1:16" ht="42" customHeight="1">
      <c r="A25" s="43" t="s">
        <v>2</v>
      </c>
      <c r="B25" s="22" t="s">
        <v>2641</v>
      </c>
      <c r="C25" s="22" t="s">
        <v>2644</v>
      </c>
      <c r="D25" s="22" t="s">
        <v>9</v>
      </c>
      <c r="E25" s="22" t="s">
        <v>4</v>
      </c>
      <c r="F25" s="22" t="s">
        <v>2642</v>
      </c>
      <c r="G25" s="22" t="s">
        <v>2956</v>
      </c>
      <c r="H25" s="22" t="s">
        <v>5</v>
      </c>
      <c r="I25" s="11"/>
      <c r="J25" s="11"/>
      <c r="K25" s="12"/>
      <c r="L25" s="11"/>
      <c r="M25" s="12"/>
      <c r="N25" s="12"/>
      <c r="O25" s="14"/>
      <c r="P25" s="14"/>
    </row>
    <row r="26" spans="1:16" ht="15.75">
      <c r="A26" s="46">
        <f>IF((AND(H26=H25,G26=G25)),A25,COUNT($G$26:G26))</f>
        <v>1</v>
      </c>
      <c r="B26" s="47" t="str">
        <f>VLOOKUP(F26,'Tablica rezultata'!D:E,2,FALSE)</f>
        <v>Udruga: Mirovna grupa mladih Dunav</v>
      </c>
      <c r="C26" s="47" t="str">
        <f>VLOOKUP(F26,'Tablica rezultata'!D:F,3,0)</f>
        <v>Vukovar</v>
      </c>
      <c r="D26" s="47" t="str">
        <f>VLOOKUP(F26,'Tablica rezultata'!D:K,8,FALSE)</f>
        <v>https://vimeo.com/190385853</v>
      </c>
      <c r="E26" s="47" t="str">
        <f>VLOOKUP(F26,'Tablica rezultata'!D:L,9,0)</f>
        <v>Leo Tot</v>
      </c>
      <c r="F26" s="44" t="s">
        <v>1650</v>
      </c>
      <c r="G26" s="48">
        <f>VLOOKUP(F26,'Tablica rezultata'!D:I,6,0)</f>
        <v>340</v>
      </c>
      <c r="H26" s="49">
        <f>VLOOKUP(F26,'Tablica rezultata'!D:J,7,0)</f>
        <v>4.0999999999999996</v>
      </c>
    </row>
    <row r="27" spans="1:16" ht="15.75">
      <c r="A27" s="46">
        <f>IF((AND(H27=H26,G27=G26)),A26,COUNT($G$26:G27))</f>
        <v>2</v>
      </c>
      <c r="B27" s="47" t="str">
        <f>VLOOKUP(F27,'Tablica rezultata'!D:E,2,FALSE)</f>
        <v>Udruga: Mirovna grupa mladih Dunav</v>
      </c>
      <c r="C27" s="47" t="str">
        <f>VLOOKUP(F27,'Tablica rezultata'!D:F,3,0)</f>
        <v>Vukovar</v>
      </c>
      <c r="D27" s="47" t="str">
        <f>VLOOKUP(F27,'Tablica rezultata'!D:K,8,FALSE)</f>
        <v>https://vimeo.com/190385459</v>
      </c>
      <c r="E27" s="47" t="str">
        <f>VLOOKUP(F27,'Tablica rezultata'!D:L,9,0)</f>
        <v>Leo Tot</v>
      </c>
      <c r="F27" s="44" t="s">
        <v>1652</v>
      </c>
      <c r="G27" s="48">
        <f>VLOOKUP(F27,'Tablica rezultata'!D:I,6,0)</f>
        <v>340</v>
      </c>
      <c r="H27" s="49">
        <f>VLOOKUP(F27,'Tablica rezultata'!D:J,7,0)</f>
        <v>4.4000000000000004</v>
      </c>
    </row>
    <row r="28" spans="1:16" ht="15.75">
      <c r="A28" s="46">
        <f>IF((AND(H28=H27,G28=G27)),A27,COUNT($G$26:G28))</f>
        <v>3</v>
      </c>
      <c r="B28" s="47" t="str">
        <f>VLOOKUP(F28,'Tablica rezultata'!D:E,2,FALSE)</f>
        <v>OŠ Mitnica</v>
      </c>
      <c r="C28" s="47" t="str">
        <f>VLOOKUP(F28,'Tablica rezultata'!D:F,3,0)</f>
        <v>Vukovar</v>
      </c>
      <c r="D28" s="47" t="str">
        <f>VLOOKUP(F28,'Tablica rezultata'!D:K,8,FALSE)</f>
        <v>https://vimeo.com/190265480</v>
      </c>
      <c r="E28" s="47" t="str">
        <f>VLOOKUP(F28,'Tablica rezultata'!D:L,9,0)</f>
        <v>Goran Sauka</v>
      </c>
      <c r="F28" s="44" t="s">
        <v>2707</v>
      </c>
      <c r="G28" s="47">
        <f>VLOOKUP(F28,'Tablica rezultata'!D:I,6,0)</f>
        <v>340</v>
      </c>
      <c r="H28" s="49">
        <f>VLOOKUP(F28,'Tablica rezultata'!D:J,7,0)</f>
        <v>6</v>
      </c>
    </row>
    <row r="29" spans="1:16" ht="15.75">
      <c r="A29" s="46">
        <f>IF((AND(H29=H28,G29=G28)),A28,COUNT($G$26:G29))</f>
        <v>4</v>
      </c>
      <c r="B29" s="47" t="str">
        <f>VLOOKUP(F29,'Tablica rezultata'!D:E,2,FALSE)</f>
        <v>OŠ dr.Franjo Tuđman</v>
      </c>
      <c r="C29" s="47" t="str">
        <f>VLOOKUP(F29,'Tablica rezultata'!D:F,3,0)</f>
        <v>Šarengrad</v>
      </c>
      <c r="D29" s="47" t="str">
        <f>VLOOKUP(F29,'Tablica rezultata'!D:K,8,FALSE)</f>
        <v>https://vimeo.com/190350859</v>
      </c>
      <c r="E29" s="47" t="str">
        <f>VLOOKUP(F29,'Tablica rezultata'!D:L,9,0)</f>
        <v>Ivana Knezović</v>
      </c>
      <c r="F29" s="44" t="s">
        <v>1202</v>
      </c>
      <c r="G29" s="47">
        <f>VLOOKUP(F29,'Tablica rezultata'!D:I,6,0)</f>
        <v>340</v>
      </c>
      <c r="H29" s="49">
        <f>VLOOKUP(F29,'Tablica rezultata'!D:J,7,0)</f>
        <v>6.4</v>
      </c>
    </row>
    <row r="30" spans="1:16" ht="15.75">
      <c r="A30" s="46">
        <f>IF((AND(H30=H29,G30=G29)),A29,COUNT($G$26:G30))</f>
        <v>5</v>
      </c>
      <c r="B30" s="47" t="str">
        <f>VLOOKUP(F30,'Tablica rezultata'!D:E,2,FALSE)</f>
        <v>OŠ dr.Franjo Tuđman</v>
      </c>
      <c r="C30" s="47" t="str">
        <f>VLOOKUP(F30,'Tablica rezultata'!D:F,3,0)</f>
        <v>Šarengrad</v>
      </c>
      <c r="D30" s="47" t="str">
        <f>VLOOKUP(F30,'Tablica rezultata'!D:K,8,FALSE)</f>
        <v>https://vimeo.com/190351112</v>
      </c>
      <c r="E30" s="47" t="str">
        <f>VLOOKUP(F30,'Tablica rezultata'!D:L,9,0)</f>
        <v>Ivana Knezović</v>
      </c>
      <c r="F30" s="44" t="s">
        <v>1206</v>
      </c>
      <c r="G30" s="47">
        <f>VLOOKUP(F30,'Tablica rezultata'!D:I,6,0)</f>
        <v>340</v>
      </c>
      <c r="H30" s="49">
        <f>VLOOKUP(F30,'Tablica rezultata'!D:J,7,0)</f>
        <v>6.8</v>
      </c>
    </row>
    <row r="31" spans="1:16" ht="15.75">
      <c r="A31" s="46">
        <f>IF((AND(H31=H30,G31=G30)),A30,COUNT($G$26:G31))</f>
        <v>6</v>
      </c>
      <c r="B31" s="47" t="str">
        <f>VLOOKUP(F31,'Tablica rezultata'!D:E,2,FALSE)</f>
        <v>OŠ Mitnica</v>
      </c>
      <c r="C31" s="47" t="str">
        <f>VLOOKUP(F31,'Tablica rezultata'!D:F,3,0)</f>
        <v>Vukovar</v>
      </c>
      <c r="D31" s="47" t="str">
        <f>VLOOKUP(F31,'Tablica rezultata'!D:K,8,FALSE)</f>
        <v>https://vimeo.com/190266728</v>
      </c>
      <c r="E31" s="47" t="str">
        <f>VLOOKUP(F31,'Tablica rezultata'!D:L,9,0)</f>
        <v>Goran Sauka</v>
      </c>
      <c r="F31" s="44" t="s">
        <v>2708</v>
      </c>
      <c r="G31" s="47">
        <f>VLOOKUP(F31,'Tablica rezultata'!D:I,6,0)</f>
        <v>340</v>
      </c>
      <c r="H31" s="49">
        <f>VLOOKUP(F31,'Tablica rezultata'!D:J,7,0)</f>
        <v>7</v>
      </c>
    </row>
    <row r="32" spans="1:16" ht="15.75">
      <c r="A32" s="46">
        <f>IF((AND(H32=H31,G32=G31)),A31,COUNT($G$26:G32))</f>
        <v>7</v>
      </c>
      <c r="B32" s="47" t="str">
        <f>VLOOKUP(F32,'Tablica rezultata'!D:E,2,FALSE)</f>
        <v>Udruga: Mirovna grupa mladih Dunav</v>
      </c>
      <c r="C32" s="47" t="str">
        <f>VLOOKUP(F32,'Tablica rezultata'!D:F,3,0)</f>
        <v>Vukovar</v>
      </c>
      <c r="D32" s="47" t="str">
        <f>VLOOKUP(F32,'Tablica rezultata'!D:K,8,FALSE)</f>
        <v>https://vimeo.com/190387604</v>
      </c>
      <c r="E32" s="47" t="str">
        <f>VLOOKUP(F32,'Tablica rezultata'!D:L,9,0)</f>
        <v>Leo Tot</v>
      </c>
      <c r="F32" s="44" t="s">
        <v>1654</v>
      </c>
      <c r="G32" s="47">
        <f>VLOOKUP(F32,'Tablica rezultata'!D:I,6,0)</f>
        <v>340</v>
      </c>
      <c r="H32" s="49">
        <f>VLOOKUP(F32,'Tablica rezultata'!D:J,7,0)</f>
        <v>11.4</v>
      </c>
    </row>
    <row r="33" spans="1:8" ht="15.75">
      <c r="A33" s="46">
        <f>IF((AND(H33=H32,G33=G32)),A32,COUNT($G$26:G33))</f>
        <v>8</v>
      </c>
      <c r="B33" s="47" t="str">
        <f>VLOOKUP(F33,'Tablica rezultata'!D:E,2,FALSE)</f>
        <v>OŠ dr.Franjo Tuđman</v>
      </c>
      <c r="C33" s="47" t="str">
        <f>VLOOKUP(F33,'Tablica rezultata'!D:F,3,0)</f>
        <v>Šarengrad</v>
      </c>
      <c r="D33" s="47" t="str">
        <f>VLOOKUP(F33,'Tablica rezultata'!D:K,8,FALSE)</f>
        <v>https://vimeo.com/190351023</v>
      </c>
      <c r="E33" s="47" t="str">
        <f>VLOOKUP(F33,'Tablica rezultata'!D:L,9,0)</f>
        <v>Ivana Knezović</v>
      </c>
      <c r="F33" s="44" t="s">
        <v>1204</v>
      </c>
      <c r="G33" s="47">
        <f>VLOOKUP(F33,'Tablica rezultata'!D:I,6,0)</f>
        <v>340</v>
      </c>
      <c r="H33" s="49">
        <f>VLOOKUP(F33,'Tablica rezultata'!D:J,7,0)</f>
        <v>13.4</v>
      </c>
    </row>
    <row r="34" spans="1:8" ht="15.75">
      <c r="A34" s="46">
        <f>IF((AND(H34=H33,G34=G33)),A33,COUNT($G$26:G34))</f>
        <v>9</v>
      </c>
      <c r="B34" s="47" t="str">
        <f>VLOOKUP(F34,'Tablica rezultata'!D:E,2,FALSE)</f>
        <v>OŠ dr.Franjo Tuđman</v>
      </c>
      <c r="C34" s="47" t="str">
        <f>VLOOKUP(F34,'Tablica rezultata'!D:F,3,0)</f>
        <v>Šarengrad</v>
      </c>
      <c r="D34" s="47" t="str">
        <f>VLOOKUP(F34,'Tablica rezultata'!D:K,8,FALSE)</f>
        <v xml:space="preserve"> https://vimeo.com/190351174</v>
      </c>
      <c r="E34" s="47" t="str">
        <f>VLOOKUP(F34,'Tablica rezultata'!D:L,9,0)</f>
        <v>Ivana Knezović</v>
      </c>
      <c r="F34" s="44" t="s">
        <v>1208</v>
      </c>
      <c r="G34" s="47">
        <f>VLOOKUP(F34,'Tablica rezultata'!D:I,6,0)</f>
        <v>340</v>
      </c>
      <c r="H34" s="49">
        <f>VLOOKUP(F34,'Tablica rezultata'!D:J,7,0)</f>
        <v>14.4</v>
      </c>
    </row>
    <row r="35" spans="1:8" ht="15.75">
      <c r="A35" s="46">
        <f>IF((AND(H35=H34,G35=G34)),A34,COUNT($G$26:G35))</f>
        <v>10</v>
      </c>
      <c r="B35" s="47" t="str">
        <f>VLOOKUP(F35,'Tablica rezultata'!D:E,2,FALSE)</f>
        <v>OŠ Mitnica</v>
      </c>
      <c r="C35" s="47" t="str">
        <f>VLOOKUP(F35,'Tablica rezultata'!D:F,3,0)</f>
        <v>Vukovar</v>
      </c>
      <c r="D35" s="47" t="str">
        <f>VLOOKUP(F35,'Tablica rezultata'!D:K,8,FALSE)</f>
        <v>https://vimeo.com/190264285</v>
      </c>
      <c r="E35" s="47" t="str">
        <f>VLOOKUP(F35,'Tablica rezultata'!D:L,9,0)</f>
        <v>Goran Sauka</v>
      </c>
      <c r="F35" s="44" t="s">
        <v>2705</v>
      </c>
      <c r="G35" s="47">
        <f>VLOOKUP(F35,'Tablica rezultata'!D:I,6,0)</f>
        <v>330</v>
      </c>
      <c r="H35" s="49">
        <f>VLOOKUP(F35,'Tablica rezultata'!D:J,7,0)</f>
        <v>10</v>
      </c>
    </row>
    <row r="36" spans="1:8" ht="15.75">
      <c r="A36" s="46">
        <f>IF((AND(H36=H35,G36=G35)),A35,COUNT($G$26:G36))</f>
        <v>11</v>
      </c>
      <c r="B36" s="47" t="str">
        <f>VLOOKUP(F36,'Tablica rezultata'!D:E,2,FALSE)</f>
        <v>Udruga: Mirovna grupa mladih Dunav</v>
      </c>
      <c r="C36" s="47" t="str">
        <f>VLOOKUP(F36,'Tablica rezultata'!D:F,3,0)</f>
        <v>Vukovar</v>
      </c>
      <c r="D36" s="47" t="str">
        <f>VLOOKUP(F36,'Tablica rezultata'!D:K,8,FALSE)</f>
        <v>https://vimeo.com/190385016</v>
      </c>
      <c r="E36" s="47" t="str">
        <f>VLOOKUP(F36,'Tablica rezultata'!D:L,9,0)</f>
        <v>Leo Tot</v>
      </c>
      <c r="F36" s="44" t="s">
        <v>1647</v>
      </c>
      <c r="G36" s="47">
        <f>VLOOKUP(F36,'Tablica rezultata'!D:I,6,0)</f>
        <v>330</v>
      </c>
      <c r="H36" s="49">
        <f>VLOOKUP(F36,'Tablica rezultata'!D:J,7,0)</f>
        <v>10.4</v>
      </c>
    </row>
    <row r="37" spans="1:8" ht="15.75">
      <c r="A37" s="46">
        <f>IF((AND(H37=H36,G37=G36)),A36,COUNT($G$26:G37))</f>
        <v>12</v>
      </c>
      <c r="B37" s="47" t="str">
        <f>VLOOKUP(F37,'Tablica rezultata'!D:E,2,FALSE)</f>
        <v>OŠ dr.Franjo Tuđman</v>
      </c>
      <c r="C37" s="47" t="str">
        <f>VLOOKUP(F37,'Tablica rezultata'!D:F,3,0)</f>
        <v>Šarengrad</v>
      </c>
      <c r="D37" s="47" t="str">
        <f>VLOOKUP(F37,'Tablica rezultata'!D:K,8,FALSE)</f>
        <v>https://vimeo.com/190350483</v>
      </c>
      <c r="E37" s="47" t="str">
        <f>VLOOKUP(F37,'Tablica rezultata'!D:L,9,0)</f>
        <v>Ivana Knezović</v>
      </c>
      <c r="F37" s="44" t="s">
        <v>1195</v>
      </c>
      <c r="G37" s="47">
        <f>VLOOKUP(F37,'Tablica rezultata'!D:I,6,0)</f>
        <v>330</v>
      </c>
      <c r="H37" s="49">
        <f>VLOOKUP(F37,'Tablica rezultata'!D:J,7,0)</f>
        <v>11.9</v>
      </c>
    </row>
    <row r="38" spans="1:8" ht="15.75">
      <c r="A38" s="46">
        <f>IF((AND(H38=H37,G38=G37)),A37,COUNT($G$26:G38))</f>
        <v>13</v>
      </c>
      <c r="B38" s="47" t="str">
        <f>VLOOKUP(F38,'Tablica rezultata'!D:E,2,FALSE)</f>
        <v>OŠ Mitnica</v>
      </c>
      <c r="C38" s="47" t="str">
        <f>VLOOKUP(F38,'Tablica rezultata'!D:F,3,0)</f>
        <v>Vukovar</v>
      </c>
      <c r="D38" s="47" t="str">
        <f>VLOOKUP(F38,'Tablica rezultata'!D:K,8,FALSE)</f>
        <v>https://vimeo.com/190264873</v>
      </c>
      <c r="E38" s="47" t="str">
        <f>VLOOKUP(F38,'Tablica rezultata'!D:L,9,0)</f>
        <v>Goran Sauka</v>
      </c>
      <c r="F38" s="44" t="s">
        <v>2706</v>
      </c>
      <c r="G38" s="47">
        <f>VLOOKUP(F38,'Tablica rezultata'!D:I,6,0)</f>
        <v>330</v>
      </c>
      <c r="H38" s="49">
        <f>VLOOKUP(F38,'Tablica rezultata'!D:J,7,0)</f>
        <v>12</v>
      </c>
    </row>
    <row r="39" spans="1:8" ht="15.75">
      <c r="A39" s="46">
        <f>IF((AND(H39=H38,G39=G38)),A38,COUNT($G$26:G39))</f>
        <v>14</v>
      </c>
      <c r="B39" s="47" t="str">
        <f>VLOOKUP(F39,'Tablica rezultata'!D:E,2,FALSE)</f>
        <v>OŠ dr.Franjo Tuđman</v>
      </c>
      <c r="C39" s="47" t="str">
        <f>VLOOKUP(F39,'Tablica rezultata'!D:F,3,0)</f>
        <v>Šarengrad</v>
      </c>
      <c r="D39" s="47" t="str">
        <f>VLOOKUP(F39,'Tablica rezultata'!D:K,8,FALSE)</f>
        <v>https://vimeo.com/190350746</v>
      </c>
      <c r="E39" s="47" t="str">
        <f>VLOOKUP(F39,'Tablica rezultata'!D:L,9,0)</f>
        <v>Ivana Knezović</v>
      </c>
      <c r="F39" s="44" t="s">
        <v>1200</v>
      </c>
      <c r="G39" s="47">
        <f>VLOOKUP(F39,'Tablica rezultata'!D:I,6,0)</f>
        <v>330</v>
      </c>
      <c r="H39" s="49">
        <f>VLOOKUP(F39,'Tablica rezultata'!D:J,7,0)</f>
        <v>13.4</v>
      </c>
    </row>
    <row r="40" spans="1:8" ht="15.75">
      <c r="A40" s="46">
        <f>IF((AND(H40=H39,G40=G39)),A39,COUNT($G$26:G40))</f>
        <v>15</v>
      </c>
      <c r="B40" s="47" t="str">
        <f>VLOOKUP(F40,'Tablica rezultata'!D:E,2,FALSE)</f>
        <v>OŠ Antuna Bauera</v>
      </c>
      <c r="C40" s="47" t="str">
        <f>VLOOKUP(F40,'Tablica rezultata'!D:F,3,0)</f>
        <v>Vukovar</v>
      </c>
      <c r="D40" s="47" t="str">
        <f>VLOOKUP(F40,'Tablica rezultata'!D:K,8,FALSE)</f>
        <v>https://vimeo.com/189949374</v>
      </c>
      <c r="E40" s="47" t="str">
        <f>VLOOKUP(F40,'Tablica rezultata'!D:L,9,0)</f>
        <v>Ivan Kunac</v>
      </c>
      <c r="F40" s="44" t="s">
        <v>1104</v>
      </c>
      <c r="G40" s="47">
        <f>VLOOKUP(F40,'Tablica rezultata'!D:I,6,0)</f>
        <v>330</v>
      </c>
      <c r="H40" s="49">
        <f>VLOOKUP(F40,'Tablica rezultata'!D:J,7,0)</f>
        <v>14</v>
      </c>
    </row>
    <row r="41" spans="1:8" ht="15.75">
      <c r="A41" s="46">
        <f>IF((AND(H41=H40,G41=G40)),A40,COUNT($G$26:G41))</f>
        <v>16</v>
      </c>
      <c r="B41" s="47" t="str">
        <f>VLOOKUP(F41,'Tablica rezultata'!D:E,2,FALSE)</f>
        <v>OŠ  Antun Gustav Matoš Tovarnik</v>
      </c>
      <c r="C41" s="47" t="str">
        <f>VLOOKUP(F41,'Tablica rezultata'!D:F,3,0)</f>
        <v>Tovarnik</v>
      </c>
      <c r="D41" s="47" t="str">
        <f>VLOOKUP(F41,'Tablica rezultata'!D:K,8,FALSE)</f>
        <v>https://vimeo.com/groups/414712/videos/190084524</v>
      </c>
      <c r="E41" s="47" t="str">
        <f>VLOOKUP(F41,'Tablica rezultata'!D:L,9,0)</f>
        <v>Mladen Sosić</v>
      </c>
      <c r="F41" s="44" t="s">
        <v>360</v>
      </c>
      <c r="G41" s="47">
        <f>VLOOKUP(F41,'Tablica rezultata'!D:I,6,0)</f>
        <v>330</v>
      </c>
      <c r="H41" s="49">
        <f>VLOOKUP(F41,'Tablica rezultata'!D:J,7,0)</f>
        <v>16</v>
      </c>
    </row>
    <row r="42" spans="1:8" ht="15.75">
      <c r="A42" s="46">
        <f>IF((AND(H42=H41,G42=G41)),A41,COUNT($G$26:G42))</f>
        <v>16</v>
      </c>
      <c r="B42" s="47" t="str">
        <f>VLOOKUP(F42,'Tablica rezultata'!D:E,2,FALSE)</f>
        <v>OŠ  Antun Gustav Matoš Tovarnik</v>
      </c>
      <c r="C42" s="47" t="str">
        <f>VLOOKUP(F42,'Tablica rezultata'!D:F,3,0)</f>
        <v>Tovarnik</v>
      </c>
      <c r="D42" s="47" t="str">
        <f>VLOOKUP(F42,'Tablica rezultata'!D:K,8,FALSE)</f>
        <v>https://vimeo.com/groups/414712/videos/190084526</v>
      </c>
      <c r="E42" s="47" t="str">
        <f>VLOOKUP(F42,'Tablica rezultata'!D:L,9,0)</f>
        <v>Mladen Sosić</v>
      </c>
      <c r="F42" s="44" t="s">
        <v>362</v>
      </c>
      <c r="G42" s="47">
        <f>VLOOKUP(F42,'Tablica rezultata'!D:I,6,0)</f>
        <v>330</v>
      </c>
      <c r="H42" s="49">
        <f>VLOOKUP(F42,'Tablica rezultata'!D:J,7,0)</f>
        <v>16</v>
      </c>
    </row>
    <row r="43" spans="1:8" ht="15.75">
      <c r="A43" s="46">
        <f>IF((AND(H43=H42,G43=G42)),A42,COUNT($G$26:G43))</f>
        <v>16</v>
      </c>
      <c r="B43" s="47" t="str">
        <f>VLOOKUP(F43,'Tablica rezultata'!D:E,2,FALSE)</f>
        <v>OŠ  Antun Gustav Matoš Tovarnik</v>
      </c>
      <c r="C43" s="47" t="str">
        <f>VLOOKUP(F43,'Tablica rezultata'!D:F,3,0)</f>
        <v>Tovarnik</v>
      </c>
      <c r="D43" s="47" t="str">
        <f>VLOOKUP(F43,'Tablica rezultata'!D:K,8,FALSE)</f>
        <v>https://vimeo.com/groups/414712/videos/190084527</v>
      </c>
      <c r="E43" s="47" t="str">
        <f>VLOOKUP(F43,'Tablica rezultata'!D:L,9,0)</f>
        <v>Mladen Sosić</v>
      </c>
      <c r="F43" s="44" t="s">
        <v>364</v>
      </c>
      <c r="G43" s="47">
        <f>VLOOKUP(F43,'Tablica rezultata'!D:I,6,0)</f>
        <v>330</v>
      </c>
      <c r="H43" s="49">
        <f>VLOOKUP(F43,'Tablica rezultata'!D:J,7,0)</f>
        <v>16</v>
      </c>
    </row>
    <row r="44" spans="1:8" ht="15.75">
      <c r="A44" s="46">
        <f>IF((AND(H44=H43,G44=G43)),A43,COUNT($G$26:G44))</f>
        <v>16</v>
      </c>
      <c r="B44" s="47" t="str">
        <f>VLOOKUP(F44,'Tablica rezultata'!D:E,2,FALSE)</f>
        <v>OŠ  Antun Gustav Matoš Tovarnik</v>
      </c>
      <c r="C44" s="47" t="str">
        <f>VLOOKUP(F44,'Tablica rezultata'!D:F,3,0)</f>
        <v>Tovarnik</v>
      </c>
      <c r="D44" s="47" t="str">
        <f>VLOOKUP(F44,'Tablica rezultata'!D:K,8,FALSE)</f>
        <v>https://vimeo.com/groups/414712/videos/190084528</v>
      </c>
      <c r="E44" s="47" t="str">
        <f>VLOOKUP(F44,'Tablica rezultata'!D:L,9,0)</f>
        <v>Mladen Sosić</v>
      </c>
      <c r="F44" s="44" t="s">
        <v>366</v>
      </c>
      <c r="G44" s="47">
        <f>VLOOKUP(F44,'Tablica rezultata'!D:I,6,0)</f>
        <v>330</v>
      </c>
      <c r="H44" s="49">
        <f>VLOOKUP(F44,'Tablica rezultata'!D:J,7,0)</f>
        <v>16</v>
      </c>
    </row>
    <row r="45" spans="1:8" ht="15.75">
      <c r="A45" s="46">
        <f>IF((AND(H45=H44,G45=G44)),A44,COUNT($G$26:G45))</f>
        <v>20</v>
      </c>
      <c r="B45" s="47" t="str">
        <f>VLOOKUP(F45,'Tablica rezultata'!D:E,2,FALSE)</f>
        <v>OŠ dr.Franjo Tuđman</v>
      </c>
      <c r="C45" s="47" t="str">
        <f>VLOOKUP(F45,'Tablica rezultata'!D:F,3,0)</f>
        <v>Šarengrad</v>
      </c>
      <c r="D45" s="47" t="str">
        <f>VLOOKUP(F45,'Tablica rezultata'!D:K,8,FALSE)</f>
        <v>https://vimeo.com/190350639</v>
      </c>
      <c r="E45" s="47" t="str">
        <f>VLOOKUP(F45,'Tablica rezultata'!D:L,9,0)</f>
        <v>Ivana Knezović</v>
      </c>
      <c r="F45" s="44" t="s">
        <v>1198</v>
      </c>
      <c r="G45" s="47">
        <f>VLOOKUP(F45,'Tablica rezultata'!D:I,6,0)</f>
        <v>320</v>
      </c>
      <c r="H45" s="49">
        <f>VLOOKUP(F45,'Tablica rezultata'!D:J,7,0)</f>
        <v>13.6</v>
      </c>
    </row>
    <row r="46" spans="1:8" ht="15.75">
      <c r="A46" s="46">
        <f>IF((AND(H46=H45,G46=G45)),A45,COUNT($G$26:G46))</f>
        <v>21</v>
      </c>
      <c r="B46" s="47" t="str">
        <f>VLOOKUP(F46,'Tablica rezultata'!D:E,2,FALSE)</f>
        <v>OŠ Antuna Bauera</v>
      </c>
      <c r="C46" s="47" t="str">
        <f>VLOOKUP(F46,'Tablica rezultata'!D:F,3,0)</f>
        <v>Vukovar</v>
      </c>
      <c r="D46" s="47" t="str">
        <f>VLOOKUP(F46,'Tablica rezultata'!D:K,8,FALSE)</f>
        <v>https://vimeo.com/189975963</v>
      </c>
      <c r="E46" s="47" t="str">
        <f>VLOOKUP(F46,'Tablica rezultata'!D:L,9,0)</f>
        <v>Ivan Kunac</v>
      </c>
      <c r="F46" s="44" t="s">
        <v>1107</v>
      </c>
      <c r="G46" s="47">
        <f>VLOOKUP(F46,'Tablica rezultata'!D:I,6,0)</f>
        <v>320</v>
      </c>
      <c r="H46" s="49">
        <f>VLOOKUP(F46,'Tablica rezultata'!D:J,7,0)</f>
        <v>14</v>
      </c>
    </row>
    <row r="47" spans="1:8" ht="15.75">
      <c r="A47" s="46">
        <f>IF((AND(H47=H46,G47=G46)),A46,COUNT($G$26:G47))</f>
        <v>22</v>
      </c>
      <c r="B47" s="47" t="str">
        <f>VLOOKUP(F47,'Tablica rezultata'!D:E,2,FALSE)</f>
        <v>OŠ Antuna Bauera</v>
      </c>
      <c r="C47" s="47" t="str">
        <f>VLOOKUP(F47,'Tablica rezultata'!D:F,3,0)</f>
        <v>Vukovar</v>
      </c>
      <c r="D47" s="47" t="str">
        <f>VLOOKUP(F47,'Tablica rezultata'!D:K,8,FALSE)</f>
        <v>https://vimeo.com/189976081</v>
      </c>
      <c r="E47" s="47" t="str">
        <f>VLOOKUP(F47,'Tablica rezultata'!D:L,9,0)</f>
        <v>Ivan Kunac</v>
      </c>
      <c r="F47" s="44" t="s">
        <v>2957</v>
      </c>
      <c r="G47" s="47">
        <f>VLOOKUP(F47,'Tablica rezultata'!D:I,6,0)</f>
        <v>320</v>
      </c>
      <c r="H47" s="49">
        <f>VLOOKUP(F47,'Tablica rezultata'!D:J,7,0)</f>
        <v>15</v>
      </c>
    </row>
    <row r="48" spans="1:8" ht="15.75">
      <c r="A48" s="46">
        <f>IF((AND(H48=H47,G48=G47)),A47,COUNT($G$26:G48))</f>
        <v>23</v>
      </c>
      <c r="B48" s="47" t="str">
        <f>VLOOKUP(F48,'Tablica rezultata'!D:E,2,FALSE)</f>
        <v>OŠ Dragutina Tadijanovića, Vukovar</v>
      </c>
      <c r="C48" s="47" t="str">
        <f>VLOOKUP(F48,'Tablica rezultata'!D:F,3,0)</f>
        <v>Vukovar</v>
      </c>
      <c r="D48" s="47" t="str">
        <f>VLOOKUP(F48,'Tablica rezultata'!D:K,8,FALSE)</f>
        <v>https://vimeo.com/190423120</v>
      </c>
      <c r="E48" s="47" t="str">
        <f>VLOOKUP(F48,'Tablica rezultata'!D:L,9,0)</f>
        <v>Ivan Menđušić</v>
      </c>
      <c r="F48" s="44" t="s">
        <v>2853</v>
      </c>
      <c r="G48" s="47">
        <f>VLOOKUP(F48,'Tablica rezultata'!D:I,6,0)</f>
        <v>310</v>
      </c>
      <c r="H48" s="49">
        <f>VLOOKUP(F48,'Tablica rezultata'!D:J,7,0)</f>
        <v>9</v>
      </c>
    </row>
    <row r="49" spans="1:8" ht="15.75">
      <c r="A49" s="46">
        <f>IF((AND(H49=H48,G49=G48)),A48,COUNT($G$26:G49))</f>
        <v>24</v>
      </c>
      <c r="B49" s="47" t="str">
        <f>VLOOKUP(F49,'Tablica rezultata'!D:E,2,FALSE)</f>
        <v>OŠ Dragutina Tadijanovića, Vukovar</v>
      </c>
      <c r="C49" s="47" t="str">
        <f>VLOOKUP(F49,'Tablica rezultata'!D:F,3,0)</f>
        <v>Vukovar</v>
      </c>
      <c r="D49" s="47" t="str">
        <f>VLOOKUP(F49,'Tablica rezultata'!D:K,8,FALSE)</f>
        <v>https://vimeo.com/190423437</v>
      </c>
      <c r="E49" s="47" t="str">
        <f>VLOOKUP(F49,'Tablica rezultata'!D:L,9,0)</f>
        <v>Ivan Menđušić</v>
      </c>
      <c r="F49" s="44" t="s">
        <v>2847</v>
      </c>
      <c r="G49" s="47">
        <f>VLOOKUP(F49,'Tablica rezultata'!D:I,6,0)</f>
        <v>300</v>
      </c>
      <c r="H49" s="49">
        <f>VLOOKUP(F49,'Tablica rezultata'!D:J,7,0)</f>
        <v>10</v>
      </c>
    </row>
    <row r="50" spans="1:8" ht="15.75">
      <c r="A50" s="46">
        <f>IF((AND(H50=H49,G50=G49)),A49,COUNT($G$26:G50))</f>
        <v>25</v>
      </c>
      <c r="B50" s="47" t="str">
        <f>VLOOKUP(F50,'Tablica rezultata'!D:E,2,FALSE)</f>
        <v>OŠ Dragutina Tadijanovića, Vukovar</v>
      </c>
      <c r="C50" s="47" t="str">
        <f>VLOOKUP(F50,'Tablica rezultata'!D:F,3,0)</f>
        <v>Vukovar</v>
      </c>
      <c r="D50" s="47" t="str">
        <f>VLOOKUP(F50,'Tablica rezultata'!D:K,8,FALSE)</f>
        <v>https://vimeo.com/190424113</v>
      </c>
      <c r="E50" s="47" t="str">
        <f>VLOOKUP(F50,'Tablica rezultata'!D:L,9,0)</f>
        <v>Ivan Menđušić</v>
      </c>
      <c r="F50" s="44" t="s">
        <v>2851</v>
      </c>
      <c r="G50" s="47">
        <f>VLOOKUP(F50,'Tablica rezultata'!D:I,6,0)</f>
        <v>290</v>
      </c>
      <c r="H50" s="49">
        <f>VLOOKUP(F50,'Tablica rezultata'!D:J,7,0)</f>
        <v>11</v>
      </c>
    </row>
    <row r="51" spans="1:8" ht="15.75">
      <c r="A51" s="46">
        <f>IF((AND(H51=H50,G51=G50)),A50,COUNT($G$26:G51))</f>
        <v>25</v>
      </c>
      <c r="B51" s="47" t="str">
        <f>VLOOKUP(F51,'Tablica rezultata'!D:E,2,FALSE)</f>
        <v>OŠ Dragutina Tadijanovića, Vukovar</v>
      </c>
      <c r="C51" s="47" t="str">
        <f>VLOOKUP(F51,'Tablica rezultata'!D:F,3,0)</f>
        <v>Vukovar</v>
      </c>
      <c r="D51" s="47" t="str">
        <f>VLOOKUP(F51,'Tablica rezultata'!D:K,8,FALSE)</f>
        <v>https://vimeo.com/190424117</v>
      </c>
      <c r="E51" s="47" t="str">
        <f>VLOOKUP(F51,'Tablica rezultata'!D:L,9,0)</f>
        <v>Ivan Menđušić</v>
      </c>
      <c r="F51" s="44" t="s">
        <v>2857</v>
      </c>
      <c r="G51" s="47">
        <f>VLOOKUP(F51,'Tablica rezultata'!D:I,6,0)</f>
        <v>290</v>
      </c>
      <c r="H51" s="49">
        <f>VLOOKUP(F51,'Tablica rezultata'!D:J,7,0)</f>
        <v>11</v>
      </c>
    </row>
    <row r="52" spans="1:8" ht="15.75">
      <c r="A52" s="46">
        <f>IF((AND(H52=H51,G52=G51)),A51,COUNT($G$26:G52))</f>
        <v>27</v>
      </c>
      <c r="B52" s="47" t="str">
        <f>VLOOKUP(F52,'Tablica rezultata'!D:E,2,FALSE)</f>
        <v>OŠ Dragutina Tadijanovića, Vukovar</v>
      </c>
      <c r="C52" s="47" t="str">
        <f>VLOOKUP(F52,'Tablica rezultata'!D:F,3,0)</f>
        <v>Vukovar</v>
      </c>
      <c r="D52" s="47" t="str">
        <f>VLOOKUP(F52,'Tablica rezultata'!D:K,8,FALSE)</f>
        <v>https://vimeo.com/190424116</v>
      </c>
      <c r="E52" s="47" t="str">
        <f>VLOOKUP(F52,'Tablica rezultata'!D:L,9,0)</f>
        <v>Ivan Menđušić</v>
      </c>
      <c r="F52" s="44" t="s">
        <v>2855</v>
      </c>
      <c r="G52" s="47">
        <f>VLOOKUP(F52,'Tablica rezultata'!D:I,6,0)</f>
        <v>290</v>
      </c>
      <c r="H52" s="49">
        <f>VLOOKUP(F52,'Tablica rezultata'!D:J,7,0)</f>
        <v>12</v>
      </c>
    </row>
    <row r="53" spans="1:8" ht="15.75">
      <c r="A53" s="46">
        <f>IF((AND(H53=H52,G53=G52)),A52,COUNT($G$26:G53))</f>
        <v>28</v>
      </c>
      <c r="B53" s="47" t="str">
        <f>VLOOKUP(F53,'Tablica rezultata'!D:E,2,FALSE)</f>
        <v>OŠ Dragutina Tadijanovića, Vukovar</v>
      </c>
      <c r="C53" s="47" t="str">
        <f>VLOOKUP(F53,'Tablica rezultata'!D:F,3,0)</f>
        <v>Vukovar</v>
      </c>
      <c r="D53" s="47" t="str">
        <f>VLOOKUP(F53,'Tablica rezultata'!D:K,8,FALSE)</f>
        <v>https://vimeo.com/190424112</v>
      </c>
      <c r="E53" s="47" t="str">
        <f>VLOOKUP(F53,'Tablica rezultata'!D:L,9,0)</f>
        <v>Ivan Menđušić</v>
      </c>
      <c r="F53" s="44" t="s">
        <v>2859</v>
      </c>
      <c r="G53" s="47">
        <f>VLOOKUP(F53,'Tablica rezultata'!D:I,6,0)</f>
        <v>280</v>
      </c>
      <c r="H53" s="49">
        <f>VLOOKUP(F53,'Tablica rezultata'!D:J,7,0)</f>
        <v>11</v>
      </c>
    </row>
    <row r="54" spans="1:8" ht="15.75">
      <c r="A54" s="46">
        <f>IF((AND(H54=H53,G54=G53)),A53,COUNT($G$26:G54))</f>
        <v>28</v>
      </c>
      <c r="B54" s="47" t="str">
        <f>VLOOKUP(F54,'Tablica rezultata'!D:E,2,FALSE)</f>
        <v>OŠ Dragutina Tadijanovića, Vukovar</v>
      </c>
      <c r="C54" s="47" t="str">
        <f>VLOOKUP(F54,'Tablica rezultata'!D:F,3,0)</f>
        <v>Vukovar</v>
      </c>
      <c r="D54" s="47" t="str">
        <f>VLOOKUP(F54,'Tablica rezultata'!D:K,8,FALSE)</f>
        <v>https://vimeo.com/190423776</v>
      </c>
      <c r="E54" s="47" t="str">
        <f>VLOOKUP(F54,'Tablica rezultata'!D:L,9,0)</f>
        <v>Ivan Menđušić</v>
      </c>
      <c r="F54" s="44" t="s">
        <v>2863</v>
      </c>
      <c r="G54" s="47">
        <f>VLOOKUP(F54,'Tablica rezultata'!D:I,6,0)</f>
        <v>280</v>
      </c>
      <c r="H54" s="49">
        <f>VLOOKUP(F54,'Tablica rezultata'!D:J,7,0)</f>
        <v>11</v>
      </c>
    </row>
    <row r="55" spans="1:8" ht="15.75">
      <c r="A55" s="46">
        <f>IF((AND(H55=H54,G55=G54)),A54,COUNT($G$26:G55))</f>
        <v>30</v>
      </c>
      <c r="B55" s="47" t="str">
        <f>VLOOKUP(F55,'Tablica rezultata'!D:E,2,FALSE)</f>
        <v>OŠ Dragutina Tadijanovića, Vukovar</v>
      </c>
      <c r="C55" s="47" t="str">
        <f>VLOOKUP(F55,'Tablica rezultata'!D:F,3,0)</f>
        <v>Vukovar</v>
      </c>
      <c r="D55" s="47" t="str">
        <f>VLOOKUP(F55,'Tablica rezultata'!D:K,8,FALSE)</f>
        <v>https://vimeo.com/190424114</v>
      </c>
      <c r="E55" s="47" t="str">
        <f>VLOOKUP(F55,'Tablica rezultata'!D:L,9,0)</f>
        <v>Ivan Menđušić</v>
      </c>
      <c r="F55" s="44" t="s">
        <v>2861</v>
      </c>
      <c r="G55" s="47">
        <f>VLOOKUP(F55,'Tablica rezultata'!D:I,6,0)</f>
        <v>270</v>
      </c>
      <c r="H55" s="49">
        <f>VLOOKUP(F55,'Tablica rezultata'!D:J,7,0)</f>
        <v>10</v>
      </c>
    </row>
    <row r="56" spans="1:8" ht="15.75">
      <c r="A56" s="46">
        <f>IF((AND(H56=H55,G56=G55)),A55,COUNT($G$26:G56))</f>
        <v>31</v>
      </c>
      <c r="B56" s="47" t="str">
        <f>VLOOKUP(F56,'Tablica rezultata'!D:E,2,FALSE)</f>
        <v>OŠ  Antun Gustav Matoš Tovarnik</v>
      </c>
      <c r="C56" s="47" t="str">
        <f>VLOOKUP(F56,'Tablica rezultata'!D:F,3,0)</f>
        <v>Tovarnik</v>
      </c>
      <c r="D56" s="47" t="str">
        <f>VLOOKUP(F56,'Tablica rezultata'!D:K,8,FALSE)</f>
        <v>https://vimeo.com/groups/414712/videos/190084130</v>
      </c>
      <c r="E56" s="47" t="str">
        <f>VLOOKUP(F56,'Tablica rezultata'!D:L,9,0)</f>
        <v>Mladen Sosić</v>
      </c>
      <c r="F56" s="44" t="s">
        <v>353</v>
      </c>
      <c r="G56" s="47">
        <f>VLOOKUP(F56,'Tablica rezultata'!D:I,6,0)</f>
        <v>240</v>
      </c>
      <c r="H56" s="49">
        <f>VLOOKUP(F56,'Tablica rezultata'!D:J,7,0)</f>
        <v>10</v>
      </c>
    </row>
    <row r="57" spans="1:8" ht="15.75">
      <c r="A57" s="46">
        <f>IF((AND(H57=H56,G57=G56)),A56,COUNT($G$26:G57))</f>
        <v>32</v>
      </c>
      <c r="B57" s="47" t="str">
        <f>VLOOKUP(F57,'Tablica rezultata'!D:E,2,FALSE)</f>
        <v>OŠ  Antun Gustav Matoš Tovarnik</v>
      </c>
      <c r="C57" s="47" t="str">
        <f>VLOOKUP(F57,'Tablica rezultata'!D:F,3,0)</f>
        <v>Tovarnik</v>
      </c>
      <c r="D57" s="47" t="str">
        <f>VLOOKUP(F57,'Tablica rezultata'!D:K,8,FALSE)</f>
        <v>https://vimeo.com/groups/414712/videos/190084522</v>
      </c>
      <c r="E57" s="47" t="str">
        <f>VLOOKUP(F57,'Tablica rezultata'!D:L,9,0)</f>
        <v>Mladen Sosić</v>
      </c>
      <c r="F57" s="44" t="s">
        <v>356</v>
      </c>
      <c r="G57" s="47">
        <f>VLOOKUP(F57,'Tablica rezultata'!D:I,6,0)</f>
        <v>230</v>
      </c>
      <c r="H57" s="49">
        <f>VLOOKUP(F57,'Tablica rezultata'!D:J,7,0)</f>
        <v>11</v>
      </c>
    </row>
    <row r="58" spans="1:8" ht="15.75">
      <c r="A58" s="46">
        <f>IF((AND(H58=H57,G58=G57)),A57,COUNT($G$26:G58))</f>
        <v>32</v>
      </c>
      <c r="B58" s="47" t="str">
        <f>VLOOKUP(F58,'Tablica rezultata'!D:E,2,FALSE)</f>
        <v>OŠ  Antun Gustav Matoš Tovarnik</v>
      </c>
      <c r="C58" s="47" t="str">
        <f>VLOOKUP(F58,'Tablica rezultata'!D:F,3,0)</f>
        <v>Tovarnik</v>
      </c>
      <c r="D58" s="47" t="str">
        <f>VLOOKUP(F58,'Tablica rezultata'!D:K,8,FALSE)</f>
        <v>https://vimeo.com/groups/414712/videos/190084523</v>
      </c>
      <c r="E58" s="47" t="str">
        <f>VLOOKUP(F58,'Tablica rezultata'!D:L,9,0)</f>
        <v>Mladen Sosić</v>
      </c>
      <c r="F58" s="44" t="s">
        <v>358</v>
      </c>
      <c r="G58" s="47">
        <f>VLOOKUP(F58,'Tablica rezultata'!D:I,6,0)</f>
        <v>230</v>
      </c>
      <c r="H58" s="49">
        <f>VLOOKUP(F58,'Tablica rezultata'!D:J,7,0)</f>
        <v>11</v>
      </c>
    </row>
  </sheetData>
  <sortState ref="A26:H58">
    <sortCondition descending="1" ref="G26:G58"/>
    <sortCondition ref="H26:H58"/>
  </sortState>
  <mergeCells count="1">
    <mergeCell ref="B1:F1"/>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26"/>
  <sheetViews>
    <sheetView showGridLines="0" workbookViewId="0"/>
  </sheetViews>
  <sheetFormatPr defaultRowHeight="15"/>
  <cols>
    <col min="1" max="1" width="9.140625" style="10"/>
    <col min="2" max="2" width="51" style="10" bestFit="1" customWidth="1"/>
    <col min="3" max="4" width="29.42578125" style="10" bestFit="1" customWidth="1"/>
    <col min="5" max="5" width="29.140625" style="10" bestFit="1" customWidth="1"/>
    <col min="6" max="6" width="21.42578125" style="10" bestFit="1" customWidth="1"/>
    <col min="7" max="7" width="9.7109375" style="10" bestFit="1" customWidth="1"/>
    <col min="8" max="8" width="31" style="10" bestFit="1" customWidth="1"/>
  </cols>
  <sheetData>
    <row r="1" spans="1:16" ht="23.25">
      <c r="B1" s="54" t="s">
        <v>2896</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c r="A5" s="24"/>
      <c r="B5" s="24"/>
      <c r="C5" s="24"/>
      <c r="D5" s="24"/>
      <c r="E5" s="24"/>
      <c r="F5" s="24"/>
      <c r="G5" s="24"/>
      <c r="H5" s="24"/>
    </row>
    <row r="6" spans="1:16">
      <c r="A6" s="24"/>
      <c r="B6" s="24"/>
      <c r="C6" s="24"/>
      <c r="D6" s="24"/>
      <c r="E6" s="24"/>
      <c r="F6" s="24"/>
      <c r="G6" s="24"/>
      <c r="H6" s="24"/>
    </row>
    <row r="7" spans="1:16" ht="18.75">
      <c r="A7" s="24"/>
      <c r="B7" s="19" t="s">
        <v>36</v>
      </c>
      <c r="C7" s="24"/>
      <c r="D7" s="24"/>
      <c r="E7" s="24"/>
      <c r="F7" s="24"/>
      <c r="G7" s="24"/>
      <c r="H7" s="24"/>
    </row>
    <row r="8" spans="1:16" ht="18.75">
      <c r="A8" s="24"/>
      <c r="B8" s="25"/>
      <c r="C8" s="24"/>
      <c r="D8" s="24"/>
      <c r="E8" s="24"/>
      <c r="F8" s="24"/>
      <c r="G8" s="24"/>
      <c r="H8" s="24"/>
    </row>
    <row r="9" spans="1:16" ht="42" customHeight="1">
      <c r="A9" s="43" t="s">
        <v>2</v>
      </c>
      <c r="B9" s="22" t="s">
        <v>2641</v>
      </c>
      <c r="C9" s="22" t="s">
        <v>2644</v>
      </c>
      <c r="D9" s="22" t="s">
        <v>9</v>
      </c>
      <c r="E9" s="22" t="s">
        <v>4</v>
      </c>
      <c r="F9" s="22" t="s">
        <v>2642</v>
      </c>
      <c r="G9" s="22" t="s">
        <v>2956</v>
      </c>
      <c r="H9" s="22" t="s">
        <v>5</v>
      </c>
      <c r="I9" s="11"/>
      <c r="J9" s="11"/>
      <c r="K9" s="12"/>
      <c r="L9" s="11"/>
      <c r="M9" s="12"/>
      <c r="N9" s="12"/>
      <c r="O9" s="14"/>
      <c r="P9" s="14"/>
    </row>
    <row r="10" spans="1:16" ht="15.75">
      <c r="A10" s="46">
        <f>IF((AND(H10=H9,G10=G9)),A9,COUNT($G$10:G10))</f>
        <v>1</v>
      </c>
      <c r="B10" s="47" t="str">
        <f>VLOOKUP(F10,'Tablica rezultata'!D:E,2,FALSE)</f>
        <v>OŠ. Stjepana Radića Bibinje</v>
      </c>
      <c r="C10" s="47" t="str">
        <f>VLOOKUP(F10,'Tablica rezultata'!D:F,3,0)</f>
        <v>Bibinje</v>
      </c>
      <c r="D10" s="47" t="str">
        <f>VLOOKUP(F10,'Tablica rezultata'!D:K,8,FALSE)</f>
        <v>https://vimeo.com/188834284</v>
      </c>
      <c r="E10" s="47" t="str">
        <f>VLOOKUP(F10,'Tablica rezultata'!D:L,9,0)</f>
        <v>Antonia Budanko Brkić</v>
      </c>
      <c r="F10" s="44" t="s">
        <v>83</v>
      </c>
      <c r="G10" s="48">
        <f>VLOOKUP(F10,'Tablica rezultata'!D:I,6,0)</f>
        <v>340</v>
      </c>
      <c r="H10" s="49">
        <f>VLOOKUP(F10,'Tablica rezultata'!D:J,7,0)</f>
        <v>7.1</v>
      </c>
    </row>
    <row r="11" spans="1:16" ht="15.75">
      <c r="A11" s="46">
        <f>IF((AND(H11=H10,G11=G10)),A10,COUNT($G$10:G11))</f>
        <v>1</v>
      </c>
      <c r="B11" s="47" t="str">
        <f>VLOOKUP(F11,'Tablica rezultata'!D:E,2,FALSE)</f>
        <v>OŠ. Stjepana Radića Bibinje</v>
      </c>
      <c r="C11" s="47" t="str">
        <f>VLOOKUP(F11,'Tablica rezultata'!D:F,3,0)</f>
        <v>Bibinje</v>
      </c>
      <c r="D11" s="47" t="str">
        <f>VLOOKUP(F11,'Tablica rezultata'!D:K,8,FALSE)</f>
        <v>https://vimeo.com/188835283</v>
      </c>
      <c r="E11" s="47" t="str">
        <f>VLOOKUP(F11,'Tablica rezultata'!D:L,9,0)</f>
        <v>Antonia Budanko Brkić</v>
      </c>
      <c r="F11" s="44" t="s">
        <v>86</v>
      </c>
      <c r="G11" s="48">
        <f>VLOOKUP(F11,'Tablica rezultata'!D:I,6,0)</f>
        <v>340</v>
      </c>
      <c r="H11" s="49">
        <f>VLOOKUP(F11,'Tablica rezultata'!D:J,7,0)</f>
        <v>7.1</v>
      </c>
    </row>
    <row r="12" spans="1:16" ht="15.75">
      <c r="A12" s="46">
        <f>IF((AND(H12=H11,G12=G11)),A11,COUNT($G$10:G12))</f>
        <v>3</v>
      </c>
      <c r="B12" s="47" t="str">
        <f>VLOOKUP(F12,'Tablica rezultata'!D:E,2,FALSE)</f>
        <v>OŠ Obrovac</v>
      </c>
      <c r="C12" s="47" t="str">
        <f>VLOOKUP(F12,'Tablica rezultata'!D:F,3,0)</f>
        <v>Obrovac</v>
      </c>
      <c r="D12" s="47" t="str">
        <f>VLOOKUP(F12,'Tablica rezultata'!D:K,8,FALSE)</f>
        <v>https://vimeo.com/189164843</v>
      </c>
      <c r="E12" s="47" t="str">
        <f>VLOOKUP(F12,'Tablica rezultata'!D:L,9,0)</f>
        <v>Andrea Valčić I Davor Vlajnić</v>
      </c>
      <c r="F12" s="44" t="s">
        <v>159</v>
      </c>
      <c r="G12" s="47">
        <f>VLOOKUP(F12,'Tablica rezultata'!D:I,6,0)</f>
        <v>340</v>
      </c>
      <c r="H12" s="49">
        <f>VLOOKUP(F12,'Tablica rezultata'!D:J,7,0)</f>
        <v>13.95</v>
      </c>
    </row>
    <row r="13" spans="1:16" ht="15.75">
      <c r="A13" s="46">
        <f>IF((AND(H13=H12,G13=G12)),A12,COUNT($G$10:G13))</f>
        <v>4</v>
      </c>
      <c r="B13" s="47" t="str">
        <f>VLOOKUP(F13,'Tablica rezultata'!D:E,2,FALSE)</f>
        <v>OŠ Obrovac</v>
      </c>
      <c r="C13" s="47" t="str">
        <f>VLOOKUP(F13,'Tablica rezultata'!D:F,3,0)</f>
        <v>Obrovac</v>
      </c>
      <c r="D13" s="47" t="str">
        <f>VLOOKUP(F13,'Tablica rezultata'!D:K,8,FALSE)</f>
        <v>https://vimeo.com/189162592</v>
      </c>
      <c r="E13" s="47" t="str">
        <f>VLOOKUP(F13,'Tablica rezultata'!D:L,9,0)</f>
        <v>Andrea Valčić I Davor Vlajnić</v>
      </c>
      <c r="F13" s="44" t="s">
        <v>157</v>
      </c>
      <c r="G13" s="47">
        <f>VLOOKUP(F13,'Tablica rezultata'!D:I,6,0)</f>
        <v>340</v>
      </c>
      <c r="H13" s="49">
        <f>VLOOKUP(F13,'Tablica rezultata'!D:J,7,0)</f>
        <v>13.98</v>
      </c>
    </row>
    <row r="14" spans="1:16" ht="15.75">
      <c r="A14" s="46">
        <f>IF((AND(H14=H13,G14=G13)),A13,COUNT($G$10:G14))</f>
        <v>5</v>
      </c>
      <c r="B14" s="47" t="str">
        <f>VLOOKUP(F14,'Tablica rezultata'!D:E,2,FALSE)</f>
        <v>OŠ Krune Krstića</v>
      </c>
      <c r="C14" s="47" t="str">
        <f>VLOOKUP(F14,'Tablica rezultata'!D:F,3,0)</f>
        <v>Zadar</v>
      </c>
      <c r="D14" s="47" t="str">
        <f>VLOOKUP(F14,'Tablica rezultata'!D:K,8,FALSE)</f>
        <v>https://vimeo.com/190368161</v>
      </c>
      <c r="E14" s="47" t="str">
        <f>VLOOKUP(F14,'Tablica rezultata'!D:L,9,0)</f>
        <v>Jasenka Čirjak</v>
      </c>
      <c r="F14" s="44" t="s">
        <v>2022</v>
      </c>
      <c r="G14" s="47">
        <f>VLOOKUP(F14,'Tablica rezultata'!D:I,6,0)</f>
        <v>330</v>
      </c>
      <c r="H14" s="49">
        <f>VLOOKUP(F14,'Tablica rezultata'!D:J,7,0)</f>
        <v>13.3</v>
      </c>
    </row>
    <row r="15" spans="1:16" ht="15.75">
      <c r="A15" s="46">
        <f>IF((AND(H15=H14,G15=G14)),A14,COUNT($G$10:G15))</f>
        <v>6</v>
      </c>
      <c r="B15" s="47" t="str">
        <f>VLOOKUP(F15,'Tablica rezultata'!D:E,2,FALSE)</f>
        <v xml:space="preserve">OŠ Vladimira Becića </v>
      </c>
      <c r="C15" s="47" t="str">
        <f>VLOOKUP(F15,'Tablica rezultata'!D:F,3,0)</f>
        <v>Osijek</v>
      </c>
      <c r="D15" s="47" t="str">
        <f>VLOOKUP(F15,'Tablica rezultata'!D:K,8,FALSE)</f>
        <v>https://vimeo.com/189120252</v>
      </c>
      <c r="E15" s="47" t="str">
        <f>VLOOKUP(F15,'Tablica rezultata'!D:L,9,0)</f>
        <v>Vladimir Marinović</v>
      </c>
      <c r="F15" s="44" t="s">
        <v>99</v>
      </c>
      <c r="G15" s="47">
        <f>VLOOKUP(F15,'Tablica rezultata'!D:I,6,0)</f>
        <v>325</v>
      </c>
      <c r="H15" s="49">
        <f>VLOOKUP(F15,'Tablica rezultata'!D:J,7,0)</f>
        <v>4.4000000000000004</v>
      </c>
    </row>
    <row r="16" spans="1:16" ht="15.75">
      <c r="A16" s="46">
        <f>IF((AND(H16=H15,G16=G15)),A15,COUNT($G$10:G16))</f>
        <v>7</v>
      </c>
      <c r="B16" s="47" t="str">
        <f>VLOOKUP(F16,'Tablica rezultata'!D:E,2,FALSE)</f>
        <v>OŠ Krune Krstića</v>
      </c>
      <c r="C16" s="47" t="str">
        <f>VLOOKUP(F16,'Tablica rezultata'!D:F,3,0)</f>
        <v>Zadar</v>
      </c>
      <c r="D16" s="47" t="str">
        <f>VLOOKUP(F16,'Tablica rezultata'!D:K,8,FALSE)</f>
        <v>https://vimeo.com/190365302</v>
      </c>
      <c r="E16" s="47" t="str">
        <f>VLOOKUP(F16,'Tablica rezultata'!D:L,9,0)</f>
        <v>Jasenka Čirjak</v>
      </c>
      <c r="F16" s="44" t="s">
        <v>2015</v>
      </c>
      <c r="G16" s="47">
        <f>VLOOKUP(F16,'Tablica rezultata'!D:I,6,0)</f>
        <v>320</v>
      </c>
      <c r="H16" s="49">
        <f>VLOOKUP(F16,'Tablica rezultata'!D:J,7,0)</f>
        <v>11.6</v>
      </c>
    </row>
    <row r="17" spans="1:8" ht="15.75">
      <c r="A17" s="46">
        <f>IF((AND(H17=H16,G17=G16)),A16,COUNT($G$10:G17))</f>
        <v>8</v>
      </c>
      <c r="B17" s="47" t="str">
        <f>VLOOKUP(F17,'Tablica rezultata'!D:E,2,FALSE)</f>
        <v>OŠ Krune Krstića</v>
      </c>
      <c r="C17" s="47" t="str">
        <f>VLOOKUP(F17,'Tablica rezultata'!D:F,3,0)</f>
        <v>Zadar</v>
      </c>
      <c r="D17" s="47" t="str">
        <f>VLOOKUP(F17,'Tablica rezultata'!D:K,8,FALSE)</f>
        <v>https://vimeo.com/190362116</v>
      </c>
      <c r="E17" s="47" t="str">
        <f>VLOOKUP(F17,'Tablica rezultata'!D:L,9,0)</f>
        <v>Jasenka Čirjak</v>
      </c>
      <c r="F17" s="44" t="s">
        <v>2020</v>
      </c>
      <c r="G17" s="47">
        <f>VLOOKUP(F17,'Tablica rezultata'!D:I,6,0)</f>
        <v>310</v>
      </c>
      <c r="H17" s="49">
        <f>VLOOKUP(F17,'Tablica rezultata'!D:J,7,0)</f>
        <v>7</v>
      </c>
    </row>
    <row r="18" spans="1:8" ht="15.75">
      <c r="A18" s="46">
        <f>IF((AND(H18=H17,G18=G17)),A17,COUNT($G$10:G18))</f>
        <v>9</v>
      </c>
      <c r="B18" s="47" t="str">
        <f>VLOOKUP(F18,'Tablica rezultata'!D:E,2,FALSE)</f>
        <v>OŠ Krune Krstića</v>
      </c>
      <c r="C18" s="47" t="str">
        <f>VLOOKUP(F18,'Tablica rezultata'!D:F,3,0)</f>
        <v>Zadar</v>
      </c>
      <c r="D18" s="47" t="str">
        <f>VLOOKUP(F18,'Tablica rezultata'!D:K,8,FALSE)</f>
        <v>https://vimeo.com/190367453</v>
      </c>
      <c r="E18" s="47" t="str">
        <f>VLOOKUP(F18,'Tablica rezultata'!D:L,9,0)</f>
        <v>Jasenka Čirjak</v>
      </c>
      <c r="F18" s="44" t="s">
        <v>2024</v>
      </c>
      <c r="G18" s="47">
        <f>VLOOKUP(F18,'Tablica rezultata'!D:I,6,0)</f>
        <v>280</v>
      </c>
      <c r="H18" s="49">
        <f>VLOOKUP(F18,'Tablica rezultata'!D:J,7,0)</f>
        <v>13.4</v>
      </c>
    </row>
    <row r="19" spans="1:8" ht="15.75">
      <c r="A19" s="46">
        <f>IF((AND(H19=H18,G19=G18)),A18,COUNT($G$10:G19))</f>
        <v>10</v>
      </c>
      <c r="B19" s="47" t="str">
        <f>VLOOKUP(F19,'Tablica rezultata'!D:E,2,FALSE)</f>
        <v>OŠ Petra Preradovića, Zadar</v>
      </c>
      <c r="C19" s="47" t="str">
        <f>VLOOKUP(F19,'Tablica rezultata'!D:F,3,0)</f>
        <v>Zadar</v>
      </c>
      <c r="D19" s="47" t="str">
        <f>VLOOKUP(F19,'Tablica rezultata'!D:K,8,FALSE)</f>
        <v>https://vimeo.com/190356061</v>
      </c>
      <c r="E19" s="47" t="str">
        <f>VLOOKUP(F19,'Tablica rezultata'!D:L,9,0)</f>
        <v>Ivica Stanić</v>
      </c>
      <c r="F19" s="44" t="s">
        <v>1446</v>
      </c>
      <c r="G19" s="47">
        <f>VLOOKUP(F19,'Tablica rezultata'!D:I,6,0)</f>
        <v>250</v>
      </c>
      <c r="H19" s="49">
        <f>VLOOKUP(F19,'Tablica rezultata'!D:J,7,0)</f>
        <v>15</v>
      </c>
    </row>
    <row r="20" spans="1:8" ht="15.75">
      <c r="A20" s="46">
        <f>IF((AND(H20=H19,G20=G19)),A19,COUNT($G$10:G20))</f>
        <v>11</v>
      </c>
      <c r="B20" s="47" t="str">
        <f>VLOOKUP(F20,'Tablica rezultata'!D:E,2,FALSE)</f>
        <v>OŠ Krune Krstića</v>
      </c>
      <c r="C20" s="47" t="str">
        <f>VLOOKUP(F20,'Tablica rezultata'!D:F,3,0)</f>
        <v>Zadar</v>
      </c>
      <c r="D20" s="47" t="str">
        <f>VLOOKUP(F20,'Tablica rezultata'!D:K,8,FALSE)</f>
        <v>https://vimeo.com/190369883</v>
      </c>
      <c r="E20" s="47" t="str">
        <f>VLOOKUP(F20,'Tablica rezultata'!D:L,9,0)</f>
        <v>Jasenka Čirjak</v>
      </c>
      <c r="F20" s="44" t="s">
        <v>2018</v>
      </c>
      <c r="G20" s="47">
        <f>VLOOKUP(F20,'Tablica rezultata'!D:I,6,0)</f>
        <v>240</v>
      </c>
      <c r="H20" s="49">
        <f>VLOOKUP(F20,'Tablica rezultata'!D:J,7,0)</f>
        <v>7.3</v>
      </c>
    </row>
    <row r="21" spans="1:8" ht="15.75">
      <c r="A21" s="46">
        <f>IF((AND(H21=H20,G21=G20)),A20,COUNT($G$10:G21))</f>
        <v>12</v>
      </c>
      <c r="B21" s="47" t="str">
        <f>VLOOKUP(F21,'Tablica rezultata'!D:E,2,FALSE)</f>
        <v>OŠ Petra Preradovića, Zadar</v>
      </c>
      <c r="C21" s="47" t="str">
        <f>VLOOKUP(F21,'Tablica rezultata'!D:F,3,0)</f>
        <v>Zadar</v>
      </c>
      <c r="D21" s="47" t="str">
        <f>VLOOKUP(F21,'Tablica rezultata'!D:K,8,FALSE)</f>
        <v>https://vimeo.com/190355227</v>
      </c>
      <c r="E21" s="47" t="str">
        <f>VLOOKUP(F21,'Tablica rezultata'!D:L,9,0)</f>
        <v>Ivica Stanić</v>
      </c>
      <c r="F21" s="44" t="s">
        <v>1442</v>
      </c>
      <c r="G21" s="47">
        <f>VLOOKUP(F21,'Tablica rezultata'!D:I,6,0)</f>
        <v>190</v>
      </c>
      <c r="H21" s="49">
        <f>VLOOKUP(F21,'Tablica rezultata'!D:J,7,0)</f>
        <v>6</v>
      </c>
    </row>
    <row r="22" spans="1:8" ht="15.75">
      <c r="A22" s="46">
        <f>IF((AND(H22=H21,G22=G21)),A21,COUNT($G$10:G22))</f>
        <v>13</v>
      </c>
      <c r="B22" s="47" t="str">
        <f>VLOOKUP(F22,'Tablica rezultata'!D:E,2,FALSE)</f>
        <v>OŠ Obrovac</v>
      </c>
      <c r="C22" s="47" t="str">
        <f>VLOOKUP(F22,'Tablica rezultata'!D:F,3,0)</f>
        <v>Obrovac</v>
      </c>
      <c r="D22" s="47" t="str">
        <f>VLOOKUP(F22,'Tablica rezultata'!D:K,8,FALSE)</f>
        <v>https://vimeo.com/189165310</v>
      </c>
      <c r="E22" s="47" t="str">
        <f>VLOOKUP(F22,'Tablica rezultata'!D:L,9,0)</f>
        <v>Andrea Valčić I Davor Vlajnić</v>
      </c>
      <c r="F22" s="44" t="s">
        <v>161</v>
      </c>
      <c r="G22" s="47">
        <f>VLOOKUP(F22,'Tablica rezultata'!D:I,6,0)</f>
        <v>190</v>
      </c>
      <c r="H22" s="49">
        <f>VLOOKUP(F22,'Tablica rezultata'!D:J,7,0)</f>
        <v>12.97</v>
      </c>
    </row>
    <row r="23" spans="1:8" ht="15.75">
      <c r="A23" s="46">
        <f>IF((AND(H23=H22,G23=G22)),A22,COUNT($G$10:G23))</f>
        <v>14</v>
      </c>
      <c r="B23" s="47" t="str">
        <f>VLOOKUP(F23,'Tablica rezultata'!D:E,2,FALSE)</f>
        <v>OŠ Obrovac</v>
      </c>
      <c r="C23" s="47" t="str">
        <f>VLOOKUP(F23,'Tablica rezultata'!D:F,3,0)</f>
        <v>Obrovac</v>
      </c>
      <c r="D23" s="47" t="str">
        <f>VLOOKUP(F23,'Tablica rezultata'!D:K,8,FALSE)</f>
        <v>https://vimeo.com/189165751</v>
      </c>
      <c r="E23" s="47" t="str">
        <f>VLOOKUP(F23,'Tablica rezultata'!D:L,9,0)</f>
        <v>Andrea Valčić I Davor Vlajnić</v>
      </c>
      <c r="F23" s="44" t="s">
        <v>163</v>
      </c>
      <c r="G23" s="47">
        <f>VLOOKUP(F23,'Tablica rezultata'!D:I,6,0)</f>
        <v>160</v>
      </c>
      <c r="H23" s="49">
        <f>VLOOKUP(F23,'Tablica rezultata'!D:J,7,0)</f>
        <v>13.02</v>
      </c>
    </row>
    <row r="24" spans="1:8" ht="15.75">
      <c r="A24" s="46">
        <f>IF((AND(H24=H23,G24=G23)),A23,COUNT($G$10:G24))</f>
        <v>15</v>
      </c>
      <c r="B24" s="47" t="str">
        <f>VLOOKUP(F24,'Tablica rezultata'!D:E,2,FALSE)</f>
        <v>OŠ Obrovac</v>
      </c>
      <c r="C24" s="47" t="str">
        <f>VLOOKUP(F24,'Tablica rezultata'!D:F,3,0)</f>
        <v>Obrovac</v>
      </c>
      <c r="D24" s="47" t="str">
        <f>VLOOKUP(F24,'Tablica rezultata'!D:K,8,FALSE)</f>
        <v>https://vimeo.com/189167011</v>
      </c>
      <c r="E24" s="47" t="str">
        <f>VLOOKUP(F24,'Tablica rezultata'!D:L,9,0)</f>
        <v>Andrea Valčić I Davor Vlajnić</v>
      </c>
      <c r="F24" s="44" t="s">
        <v>169</v>
      </c>
      <c r="G24" s="47">
        <f>VLOOKUP(F24,'Tablica rezultata'!D:I,6,0)</f>
        <v>130</v>
      </c>
      <c r="H24" s="49">
        <f>VLOOKUP(F24,'Tablica rezultata'!D:J,7,0)</f>
        <v>3.99</v>
      </c>
    </row>
    <row r="25" spans="1:8" ht="15.75">
      <c r="A25" s="46">
        <f>IF((AND(H25=H24,G25=G24)),A24,COUNT($G$10:G25))</f>
        <v>16</v>
      </c>
      <c r="B25" s="47" t="str">
        <f>VLOOKUP(F25,'Tablica rezultata'!D:E,2,FALSE)</f>
        <v>OŠ Obrovac</v>
      </c>
      <c r="C25" s="47" t="str">
        <f>VLOOKUP(F25,'Tablica rezultata'!D:F,3,0)</f>
        <v>Obrovac</v>
      </c>
      <c r="D25" s="47" t="str">
        <f>VLOOKUP(F25,'Tablica rezultata'!D:K,8,FALSE)</f>
        <v>https://vimeo.com/189166730</v>
      </c>
      <c r="E25" s="47" t="str">
        <f>VLOOKUP(F25,'Tablica rezultata'!D:L,9,0)</f>
        <v>Andrea Valčić I Davor Vlajnić</v>
      </c>
      <c r="F25" s="44" t="s">
        <v>167</v>
      </c>
      <c r="G25" s="47">
        <f>VLOOKUP(F25,'Tablica rezultata'!D:I,6,0)</f>
        <v>130</v>
      </c>
      <c r="H25" s="49">
        <f>VLOOKUP(F25,'Tablica rezultata'!D:J,7,0)</f>
        <v>4.22</v>
      </c>
    </row>
    <row r="26" spans="1:8" ht="15.75">
      <c r="A26" s="46">
        <f>IF((AND(H26=H25,G26=G25)),A25,COUNT($G$10:G26))</f>
        <v>17</v>
      </c>
      <c r="B26" s="47" t="str">
        <f>VLOOKUP(F26,'Tablica rezultata'!D:E,2,FALSE)</f>
        <v>OŠ Obrovac</v>
      </c>
      <c r="C26" s="47" t="str">
        <f>VLOOKUP(F26,'Tablica rezultata'!D:F,3,0)</f>
        <v>Obrovac</v>
      </c>
      <c r="D26" s="47" t="str">
        <f>VLOOKUP(F26,'Tablica rezultata'!D:K,8,FALSE)</f>
        <v>https://vimeo.com/189166586</v>
      </c>
      <c r="E26" s="47" t="str">
        <f>VLOOKUP(F26,'Tablica rezultata'!D:L,9,0)</f>
        <v>Andrea Valčić I Davor Vlajnić</v>
      </c>
      <c r="F26" s="44" t="s">
        <v>165</v>
      </c>
      <c r="G26" s="47">
        <f>VLOOKUP(F26,'Tablica rezultata'!D:I,6,0)</f>
        <v>130</v>
      </c>
      <c r="H26" s="49">
        <f>VLOOKUP(F26,'Tablica rezultata'!D:J,7,0)</f>
        <v>5.4</v>
      </c>
    </row>
  </sheetData>
  <sortState ref="A10:H26">
    <sortCondition descending="1" ref="G10:G26"/>
    <sortCondition ref="H10:H26"/>
  </sortState>
  <mergeCells count="1">
    <mergeCell ref="B1:F1"/>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P45"/>
  <sheetViews>
    <sheetView showGridLines="0" workbookViewId="0"/>
  </sheetViews>
  <sheetFormatPr defaultRowHeight="15"/>
  <cols>
    <col min="1" max="1" width="9.140625" style="10"/>
    <col min="2" max="2" width="51" style="10" bestFit="1" customWidth="1"/>
    <col min="3" max="4" width="29.42578125" style="10" bestFit="1" customWidth="1"/>
    <col min="5" max="5" width="19.85546875" style="10" bestFit="1" customWidth="1"/>
    <col min="6" max="6" width="21.42578125" style="10" bestFit="1" customWidth="1"/>
    <col min="7" max="7" width="9.7109375" style="10" bestFit="1" customWidth="1"/>
    <col min="8" max="8" width="31" style="10" bestFit="1" customWidth="1"/>
  </cols>
  <sheetData>
    <row r="1" spans="1:16" ht="23.25">
      <c r="B1" s="54" t="s">
        <v>2897</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Visoko</v>
      </c>
      <c r="C5" s="47" t="str">
        <f>VLOOKUP(F5,'Tablica rezultata'!D:F,3,0)</f>
        <v>Visoko</v>
      </c>
      <c r="D5" s="47" t="str">
        <f>VLOOKUP(F5,'Tablica rezultata'!D:K,8,FALSE)</f>
        <v>https://vimeo.com/190056955</v>
      </c>
      <c r="E5" s="47" t="str">
        <f>VLOOKUP(F5,'Tablica rezultata'!D:L,9,0)</f>
        <v>Tomislav Vertuš</v>
      </c>
      <c r="F5" s="44" t="s">
        <v>776</v>
      </c>
      <c r="G5" s="48">
        <f>VLOOKUP(F5,'Tablica rezultata'!D:I,6,0)</f>
        <v>190</v>
      </c>
      <c r="H5" s="49">
        <f>VLOOKUP(F5,'Tablica rezultata'!D:J,7,0)</f>
        <v>7.5</v>
      </c>
      <c r="I5" s="11"/>
      <c r="J5" s="11"/>
      <c r="K5" s="12"/>
      <c r="L5" s="11"/>
      <c r="M5" s="12"/>
      <c r="N5" s="12"/>
      <c r="O5" s="14"/>
      <c r="P5" s="14"/>
    </row>
    <row r="6" spans="1:16" ht="15.75">
      <c r="A6" s="46">
        <f>IF((AND(H6=H5,G6=G5)),A5,COUNT($G$5:G6))</f>
        <v>2</v>
      </c>
      <c r="B6" s="47" t="str">
        <f>VLOOKUP(F6,'Tablica rezultata'!D:E,2,FALSE)</f>
        <v>OŠ Visoko</v>
      </c>
      <c r="C6" s="47" t="str">
        <f>VLOOKUP(F6,'Tablica rezultata'!D:F,3,0)</f>
        <v>Visoko</v>
      </c>
      <c r="D6" s="47" t="str">
        <f>VLOOKUP(F6,'Tablica rezultata'!D:K,8,FALSE)</f>
        <v>https://vimeo.com/190056591</v>
      </c>
      <c r="E6" s="47" t="str">
        <f>VLOOKUP(F6,'Tablica rezultata'!D:L,9,0)</f>
        <v>Tomislav Vertuš</v>
      </c>
      <c r="F6" s="44" t="s">
        <v>779</v>
      </c>
      <c r="G6" s="48">
        <f>VLOOKUP(F6,'Tablica rezultata'!D:I,6,0)</f>
        <v>190</v>
      </c>
      <c r="H6" s="49">
        <f>VLOOKUP(F6,'Tablica rezultata'!D:J,7,0)</f>
        <v>7.8</v>
      </c>
      <c r="I6" s="11"/>
      <c r="J6" s="11"/>
      <c r="K6" s="12"/>
      <c r="L6" s="11"/>
      <c r="M6" s="12"/>
      <c r="N6" s="12"/>
      <c r="O6" s="14"/>
      <c r="P6" s="14"/>
    </row>
    <row r="7" spans="1:16" ht="15.75">
      <c r="A7" s="46">
        <f>IF((AND(H7=H6,G7=G6)),A6,COUNT($G$5:G7))</f>
        <v>3</v>
      </c>
      <c r="B7" s="47" t="str">
        <f>VLOOKUP(F7,'Tablica rezultata'!D:E,2,FALSE)</f>
        <v>OŠ Visoko</v>
      </c>
      <c r="C7" s="47" t="str">
        <f>VLOOKUP(F7,'Tablica rezultata'!D:F,3,0)</f>
        <v>Visoko</v>
      </c>
      <c r="D7" s="47" t="str">
        <f>VLOOKUP(F7,'Tablica rezultata'!D:K,8,FALSE)</f>
        <v>https://vimeo.com/190057527</v>
      </c>
      <c r="E7" s="47" t="str">
        <f>VLOOKUP(F7,'Tablica rezultata'!D:L,9,0)</f>
        <v>Tomislav Vertuš</v>
      </c>
      <c r="F7" s="44" t="s">
        <v>781</v>
      </c>
      <c r="G7" s="47">
        <f>VLOOKUP(F7,'Tablica rezultata'!D:I,6,0)</f>
        <v>190</v>
      </c>
      <c r="H7" s="49">
        <f>VLOOKUP(F7,'Tablica rezultata'!D:J,7,0)</f>
        <v>8</v>
      </c>
      <c r="I7" s="11"/>
      <c r="J7" s="11"/>
      <c r="K7" s="12"/>
      <c r="L7" s="11"/>
      <c r="M7" s="12"/>
      <c r="N7" s="12"/>
      <c r="O7" s="14"/>
      <c r="P7" s="14"/>
    </row>
    <row r="8" spans="1:16" ht="15.75">
      <c r="A8" s="46">
        <f>IF((AND(H8=H7,G8=G7)),A7,COUNT($G$5:G8))</f>
        <v>4</v>
      </c>
      <c r="B8" s="47" t="str">
        <f>VLOOKUP(F8,'Tablica rezultata'!D:E,2,FALSE)</f>
        <v>OŠ Visoko</v>
      </c>
      <c r="C8" s="47" t="str">
        <f>VLOOKUP(F8,'Tablica rezultata'!D:F,3,0)</f>
        <v>Visoko</v>
      </c>
      <c r="D8" s="47" t="str">
        <f>VLOOKUP(F8,'Tablica rezultata'!D:K,8,FALSE)</f>
        <v>https://vimeo.com/190057720</v>
      </c>
      <c r="E8" s="47" t="str">
        <f>VLOOKUP(F8,'Tablica rezultata'!D:L,9,0)</f>
        <v>Tomislav Vertuš</v>
      </c>
      <c r="F8" s="44" t="s">
        <v>783</v>
      </c>
      <c r="G8" s="47">
        <f>VLOOKUP(F8,'Tablica rezultata'!D:I,6,0)</f>
        <v>190</v>
      </c>
      <c r="H8" s="49">
        <f>VLOOKUP(F8,'Tablica rezultata'!D:J,7,0)</f>
        <v>8.1</v>
      </c>
      <c r="I8" s="11"/>
      <c r="J8" s="11"/>
      <c r="K8" s="12"/>
      <c r="L8" s="11"/>
      <c r="M8" s="12"/>
      <c r="N8" s="12"/>
      <c r="O8" s="14"/>
      <c r="P8" s="14"/>
    </row>
    <row r="9" spans="1:16" ht="15.75">
      <c r="A9" s="46">
        <f>IF((AND(H9=H8,G9=G8)),A8,COUNT($G$5:G9))</f>
        <v>5</v>
      </c>
      <c r="B9" s="47" t="str">
        <f>VLOOKUP(F9,'Tablica rezultata'!D:E,2,FALSE)</f>
        <v>OŠ Visoko</v>
      </c>
      <c r="C9" s="47" t="str">
        <f>VLOOKUP(F9,'Tablica rezultata'!D:F,3,0)</f>
        <v>Visoko</v>
      </c>
      <c r="D9" s="47" t="str">
        <f>VLOOKUP(F9,'Tablica rezultata'!D:K,8,FALSE)</f>
        <v>https://vimeo.com/190057326</v>
      </c>
      <c r="E9" s="47" t="str">
        <f>VLOOKUP(F9,'Tablica rezultata'!D:L,9,0)</f>
        <v>Tomislav Vertuš</v>
      </c>
      <c r="F9" s="44" t="s">
        <v>785</v>
      </c>
      <c r="G9" s="47">
        <f>VLOOKUP(F9,'Tablica rezultata'!D:I,6,0)</f>
        <v>190</v>
      </c>
      <c r="H9" s="49">
        <f>VLOOKUP(F9,'Tablica rezultata'!D:J,7,0)</f>
        <v>8.1999999999999993</v>
      </c>
      <c r="I9" s="11"/>
      <c r="J9" s="11"/>
      <c r="K9" s="12"/>
      <c r="L9" s="11"/>
      <c r="M9" s="12"/>
      <c r="N9" s="12"/>
      <c r="O9" s="14"/>
      <c r="P9" s="14"/>
    </row>
    <row r="10" spans="1:16" ht="15.75">
      <c r="A10" s="46">
        <f>IF((AND(H10=H9,G10=G9)),A9,COUNT($G$5:G10))</f>
        <v>6</v>
      </c>
      <c r="B10" s="47" t="str">
        <f>VLOOKUP(F10,'Tablica rezultata'!D:E,2,FALSE)</f>
        <v>OŠ Visoko</v>
      </c>
      <c r="C10" s="47" t="str">
        <f>VLOOKUP(F10,'Tablica rezultata'!D:F,3,0)</f>
        <v>Visoko</v>
      </c>
      <c r="D10" s="47" t="str">
        <f>VLOOKUP(F10,'Tablica rezultata'!D:K,8,FALSE)</f>
        <v>https://vimeo.com/190057199</v>
      </c>
      <c r="E10" s="47" t="str">
        <f>VLOOKUP(F10,'Tablica rezultata'!D:L,9,0)</f>
        <v>Tomislav Vertuš</v>
      </c>
      <c r="F10" s="44" t="s">
        <v>787</v>
      </c>
      <c r="G10" s="47">
        <f>VLOOKUP(F10,'Tablica rezultata'!D:I,6,0)</f>
        <v>190</v>
      </c>
      <c r="H10" s="49">
        <f>VLOOKUP(F10,'Tablica rezultata'!D:J,7,0)</f>
        <v>8.5</v>
      </c>
      <c r="I10" s="11"/>
      <c r="J10" s="11"/>
      <c r="K10" s="12"/>
      <c r="L10" s="11"/>
      <c r="M10" s="12"/>
      <c r="N10" s="12"/>
      <c r="O10" s="14"/>
      <c r="P10" s="14"/>
    </row>
    <row r="11" spans="1:16" ht="15.75">
      <c r="A11" s="46">
        <f>IF((AND(H11=H10,G11=G10)),A10,COUNT($G$5:G11))</f>
        <v>7</v>
      </c>
      <c r="B11" s="47" t="str">
        <f>VLOOKUP(F11,'Tablica rezultata'!D:E,2,FALSE)</f>
        <v>OŠ Visoko</v>
      </c>
      <c r="C11" s="47" t="str">
        <f>VLOOKUP(F11,'Tablica rezultata'!D:F,3,0)</f>
        <v>Visoko</v>
      </c>
      <c r="D11" s="47" t="str">
        <f>VLOOKUP(F11,'Tablica rezultata'!D:K,8,FALSE)</f>
        <v>https://vimeo.com/189994070</v>
      </c>
      <c r="E11" s="47" t="str">
        <f>VLOOKUP(F11,'Tablica rezultata'!D:L,9,0)</f>
        <v>Tomislav Vertuš</v>
      </c>
      <c r="F11" s="44" t="s">
        <v>789</v>
      </c>
      <c r="G11" s="47">
        <f>VLOOKUP(F11,'Tablica rezultata'!D:I,6,0)</f>
        <v>190</v>
      </c>
      <c r="H11" s="49">
        <f>VLOOKUP(F11,'Tablica rezultata'!D:J,7,0)</f>
        <v>8.8000000000000007</v>
      </c>
      <c r="I11" s="11"/>
      <c r="J11" s="11"/>
      <c r="K11" s="12"/>
      <c r="L11" s="11"/>
      <c r="M11" s="12"/>
      <c r="N11" s="12"/>
      <c r="O11" s="14"/>
      <c r="P11" s="14"/>
    </row>
    <row r="12" spans="1:16" ht="15.75">
      <c r="A12" s="46">
        <f>IF((AND(H12=H11,G12=G11)),A11,COUNT($G$5:G12))</f>
        <v>8</v>
      </c>
      <c r="B12" s="47" t="str">
        <f>VLOOKUP(F12,'Tablica rezultata'!D:E,2,FALSE)</f>
        <v>OŠ Visoko</v>
      </c>
      <c r="C12" s="47" t="str">
        <f>VLOOKUP(F12,'Tablica rezultata'!D:F,3,0)</f>
        <v>Visoko</v>
      </c>
      <c r="D12" s="47" t="str">
        <f>VLOOKUP(F12,'Tablica rezultata'!D:K,8,FALSE)</f>
        <v>https://vimeo.com/190057088</v>
      </c>
      <c r="E12" s="47" t="str">
        <f>VLOOKUP(F12,'Tablica rezultata'!D:L,9,0)</f>
        <v>Tomislav Vertuš</v>
      </c>
      <c r="F12" s="44" t="s">
        <v>791</v>
      </c>
      <c r="G12" s="47">
        <f>VLOOKUP(F12,'Tablica rezultata'!D:I,6,0)</f>
        <v>150</v>
      </c>
      <c r="H12" s="49">
        <f>VLOOKUP(F12,'Tablica rezultata'!D:J,7,0)</f>
        <v>7.8</v>
      </c>
      <c r="I12" s="11"/>
      <c r="J12" s="11"/>
      <c r="K12" s="12"/>
      <c r="L12" s="11"/>
      <c r="M12" s="12"/>
      <c r="N12" s="12"/>
      <c r="O12" s="14"/>
      <c r="P12" s="14"/>
    </row>
    <row r="13" spans="1:16" ht="15.75">
      <c r="A13" s="46">
        <f>IF((AND(H13=H12,G13=G12)),A12,COUNT($G$5:G13))</f>
        <v>9</v>
      </c>
      <c r="B13" s="47" t="str">
        <f>VLOOKUP(F13,'Tablica rezultata'!D:E,2,FALSE)</f>
        <v>OŠ Visoko</v>
      </c>
      <c r="C13" s="47" t="str">
        <f>VLOOKUP(F13,'Tablica rezultata'!D:F,3,0)</f>
        <v>Visoko</v>
      </c>
      <c r="D13" s="47" t="str">
        <f>VLOOKUP(F13,'Tablica rezultata'!D:K,8,FALSE)</f>
        <v>https://vimeo.com/189994826</v>
      </c>
      <c r="E13" s="47" t="str">
        <f>VLOOKUP(F13,'Tablica rezultata'!D:L,9,0)</f>
        <v>Tomislav Vertuš</v>
      </c>
      <c r="F13" s="44" t="s">
        <v>793</v>
      </c>
      <c r="G13" s="47">
        <f>VLOOKUP(F13,'Tablica rezultata'!D:I,6,0)</f>
        <v>80</v>
      </c>
      <c r="H13" s="49">
        <f>VLOOKUP(F13,'Tablica rezultata'!D:J,7,0)</f>
        <v>4.3</v>
      </c>
      <c r="I13" s="11"/>
      <c r="J13" s="11"/>
      <c r="K13" s="12"/>
      <c r="L13" s="11"/>
      <c r="M13" s="12"/>
      <c r="N13" s="12"/>
      <c r="O13" s="14"/>
      <c r="P13" s="14"/>
    </row>
    <row r="14" spans="1:16">
      <c r="A14" s="24"/>
      <c r="B14" s="24"/>
      <c r="C14" s="24"/>
      <c r="D14" s="24"/>
      <c r="E14" s="24"/>
      <c r="F14" s="24"/>
      <c r="G14" s="24"/>
      <c r="H14" s="24"/>
    </row>
    <row r="15" spans="1:16">
      <c r="A15" s="24"/>
      <c r="B15" s="24"/>
      <c r="C15" s="24"/>
      <c r="D15" s="24"/>
      <c r="E15" s="24"/>
      <c r="F15" s="24"/>
      <c r="G15" s="24"/>
      <c r="H15" s="24"/>
    </row>
    <row r="16" spans="1:16" ht="18.75">
      <c r="A16" s="24"/>
      <c r="B16" s="19" t="s">
        <v>36</v>
      </c>
      <c r="C16" s="24"/>
      <c r="D16" s="24"/>
      <c r="E16" s="24"/>
      <c r="F16" s="24"/>
      <c r="G16" s="24"/>
      <c r="H16" s="24"/>
    </row>
    <row r="17" spans="1:16" ht="18.75">
      <c r="A17" s="24"/>
      <c r="B17" s="25"/>
      <c r="C17" s="24"/>
      <c r="D17" s="24"/>
      <c r="E17" s="24"/>
      <c r="F17" s="24"/>
      <c r="G17" s="24"/>
      <c r="H17" s="24"/>
    </row>
    <row r="18" spans="1:16" ht="42" customHeight="1">
      <c r="A18" s="43" t="s">
        <v>2</v>
      </c>
      <c r="B18" s="22" t="s">
        <v>2641</v>
      </c>
      <c r="C18" s="22" t="s">
        <v>2644</v>
      </c>
      <c r="D18" s="22" t="s">
        <v>9</v>
      </c>
      <c r="E18" s="22" t="s">
        <v>4</v>
      </c>
      <c r="F18" s="22" t="s">
        <v>2642</v>
      </c>
      <c r="G18" s="22" t="s">
        <v>2956</v>
      </c>
      <c r="H18" s="22" t="s">
        <v>5</v>
      </c>
      <c r="I18" s="11"/>
      <c r="J18" s="11"/>
      <c r="K18" s="12"/>
      <c r="L18" s="11"/>
      <c r="M18" s="12"/>
      <c r="N18" s="12"/>
      <c r="O18" s="14"/>
      <c r="P18" s="14"/>
    </row>
    <row r="19" spans="1:16" ht="15.75">
      <c r="A19" s="46">
        <f>IF((AND(H19=H18,G19=G18)),A18,COUNT($G$19:G19))</f>
        <v>1</v>
      </c>
      <c r="B19" s="47" t="str">
        <f>VLOOKUP(F19,'Tablica rezultata'!D:E,2,FALSE)</f>
        <v>OŠ Podrute</v>
      </c>
      <c r="C19" s="47" t="str">
        <f>VLOOKUP(F19,'Tablica rezultata'!D:F,3,0)</f>
        <v>Novi Marof</v>
      </c>
      <c r="D19" s="47" t="str">
        <f>VLOOKUP(F19,'Tablica rezultata'!D:K,8,FALSE)</f>
        <v>https://vimeo.com/190379788</v>
      </c>
      <c r="E19" s="47" t="str">
        <f>VLOOKUP(F19,'Tablica rezultata'!D:L,9,0)</f>
        <v>Željko Šavor</v>
      </c>
      <c r="F19" s="44" t="s">
        <v>2116</v>
      </c>
      <c r="G19" s="47">
        <f>VLOOKUP(F19,'Tablica rezultata'!D:I,6,0)</f>
        <v>340</v>
      </c>
      <c r="H19" s="49">
        <f>VLOOKUP(F19,'Tablica rezultata'!D:J,7,0)</f>
        <v>7.1</v>
      </c>
    </row>
    <row r="20" spans="1:16" ht="15.75">
      <c r="A20" s="46">
        <f>IF((AND(H20=H19,G20=G19)),A19,COUNT($G$19:G20))</f>
        <v>1</v>
      </c>
      <c r="B20" s="47" t="str">
        <f>VLOOKUP(F20,'Tablica rezultata'!D:E,2,FALSE)</f>
        <v>OŠ Vladimir Nazor, Budinščina</v>
      </c>
      <c r="C20" s="47" t="str">
        <f>VLOOKUP(F20,'Tablica rezultata'!D:F,3,0)</f>
        <v>Budinščina</v>
      </c>
      <c r="D20" s="47" t="str">
        <f>VLOOKUP(F20,'Tablica rezultata'!D:K,8,FALSE)</f>
        <v>https://vimeo.com/groups/414712/videos/190322322</v>
      </c>
      <c r="E20" s="47" t="str">
        <f>VLOOKUP(F20,'Tablica rezultata'!D:L,9,0)</f>
        <v>Kristina Ondrašek</v>
      </c>
      <c r="F20" s="44" t="s">
        <v>2299</v>
      </c>
      <c r="G20" s="47">
        <f>VLOOKUP(F20,'Tablica rezultata'!D:I,6,0)</f>
        <v>340</v>
      </c>
      <c r="H20" s="49">
        <f>VLOOKUP(F20,'Tablica rezultata'!D:J,7,0)</f>
        <v>7.1</v>
      </c>
    </row>
    <row r="21" spans="1:16" ht="15.75">
      <c r="A21" s="46">
        <f>IF((AND(H21=H20,G21=G20)),A20,COUNT($G$19:G21))</f>
        <v>1</v>
      </c>
      <c r="B21" s="47" t="str">
        <f>VLOOKUP(F21,'Tablica rezultata'!D:E,2,FALSE)</f>
        <v>OŠ Vladimir Nazor, Budinščina</v>
      </c>
      <c r="C21" s="47" t="str">
        <f>VLOOKUP(F21,'Tablica rezultata'!D:F,3,0)</f>
        <v>Budinščina</v>
      </c>
      <c r="D21" s="47" t="str">
        <f>VLOOKUP(F21,'Tablica rezultata'!D:K,8,FALSE)</f>
        <v>https://vimeo.com/groups/414712/videos/190321898</v>
      </c>
      <c r="E21" s="47" t="str">
        <f>VLOOKUP(F21,'Tablica rezultata'!D:L,9,0)</f>
        <v>Kristina Ondrašek</v>
      </c>
      <c r="F21" s="44" t="s">
        <v>2306</v>
      </c>
      <c r="G21" s="47">
        <f>VLOOKUP(F21,'Tablica rezultata'!D:I,6,0)</f>
        <v>340</v>
      </c>
      <c r="H21" s="49">
        <f>VLOOKUP(F21,'Tablica rezultata'!D:J,7,0)</f>
        <v>7.1</v>
      </c>
    </row>
    <row r="22" spans="1:16" ht="15.75">
      <c r="A22" s="46">
        <f>IF((AND(H22=H21,G22=G21)),A21,COUNT($G$19:G22))</f>
        <v>4</v>
      </c>
      <c r="B22" s="47" t="str">
        <f>VLOOKUP(F22,'Tablica rezultata'!D:E,2,FALSE)</f>
        <v>OŠ Podrute</v>
      </c>
      <c r="C22" s="47" t="str">
        <f>VLOOKUP(F22,'Tablica rezultata'!D:F,3,0)</f>
        <v>Novi Marof</v>
      </c>
      <c r="D22" s="47" t="str">
        <f>VLOOKUP(F22,'Tablica rezultata'!D:K,8,FALSE)</f>
        <v>https://vimeo.com/190380626</v>
      </c>
      <c r="E22" s="47" t="str">
        <f>VLOOKUP(F22,'Tablica rezultata'!D:L,9,0)</f>
        <v>Željko Šavor</v>
      </c>
      <c r="F22" s="44" t="s">
        <v>2119</v>
      </c>
      <c r="G22" s="47">
        <f>VLOOKUP(F22,'Tablica rezultata'!D:I,6,0)</f>
        <v>340</v>
      </c>
      <c r="H22" s="49">
        <f>VLOOKUP(F22,'Tablica rezultata'!D:J,7,0)</f>
        <v>7.2</v>
      </c>
    </row>
    <row r="23" spans="1:16" ht="15.75">
      <c r="A23" s="46">
        <f>IF((AND(H23=H22,G23=G22)),A22,COUNT($G$19:G23))</f>
        <v>5</v>
      </c>
      <c r="B23" s="47" t="str">
        <f>VLOOKUP(F23,'Tablica rezultata'!D:E,2,FALSE)</f>
        <v>OŠ Franje Horvata Kiša</v>
      </c>
      <c r="C23" s="47" t="str">
        <f>VLOOKUP(F23,'Tablica rezultata'!D:F,3,0)</f>
        <v>Lobor</v>
      </c>
      <c r="D23" s="47" t="str">
        <f>VLOOKUP(F23,'Tablica rezultata'!D:K,8,FALSE)</f>
        <v>https://vimeo.com/groups/414712/videos/190352089</v>
      </c>
      <c r="E23" s="47" t="str">
        <f>VLOOKUP(F23,'Tablica rezultata'!D:L,9,0)</f>
        <v>Matija Buntak</v>
      </c>
      <c r="F23" s="44" t="s">
        <v>1250</v>
      </c>
      <c r="G23" s="47">
        <f>VLOOKUP(F23,'Tablica rezultata'!D:I,6,0)</f>
        <v>340</v>
      </c>
      <c r="H23" s="49">
        <f>VLOOKUP(F23,'Tablica rezultata'!D:J,7,0)</f>
        <v>8.9</v>
      </c>
    </row>
    <row r="24" spans="1:16" ht="15.75">
      <c r="A24" s="46">
        <f>IF((AND(H24=H23,G24=G23)),A23,COUNT($G$19:G24))</f>
        <v>5</v>
      </c>
      <c r="B24" s="47" t="str">
        <f>VLOOKUP(F24,'Tablica rezultata'!D:E,2,FALSE)</f>
        <v>OŠ Vladimir Nazor, Budinščina</v>
      </c>
      <c r="C24" s="47" t="str">
        <f>VLOOKUP(F24,'Tablica rezultata'!D:F,3,0)</f>
        <v>Budinščina</v>
      </c>
      <c r="D24" s="47" t="str">
        <f>VLOOKUP(F24,'Tablica rezultata'!D:K,8,FALSE)</f>
        <v>https://vimeo.com/groups/414712/videos/190321897</v>
      </c>
      <c r="E24" s="47" t="str">
        <f>VLOOKUP(F24,'Tablica rezultata'!D:L,9,0)</f>
        <v>Kristina Ondrašek</v>
      </c>
      <c r="F24" s="44" t="s">
        <v>2304</v>
      </c>
      <c r="G24" s="47">
        <f>VLOOKUP(F24,'Tablica rezultata'!D:I,6,0)</f>
        <v>340</v>
      </c>
      <c r="H24" s="49">
        <f>VLOOKUP(F24,'Tablica rezultata'!D:J,7,0)</f>
        <v>8.9</v>
      </c>
    </row>
    <row r="25" spans="1:16" ht="15.75">
      <c r="A25" s="46">
        <f>IF((AND(H25=H24,G25=G24)),A24,COUNT($G$19:G25))</f>
        <v>7</v>
      </c>
      <c r="B25" s="47" t="str">
        <f>VLOOKUP(F25,'Tablica rezultata'!D:E,2,FALSE)</f>
        <v>OŠ Zlatar Bistrica</v>
      </c>
      <c r="C25" s="47" t="str">
        <f>VLOOKUP(F25,'Tablica rezultata'!D:F,3,0)</f>
        <v>Zlatar Bistrica</v>
      </c>
      <c r="D25" s="47" t="str">
        <f>VLOOKUP(F25,'Tablica rezultata'!D:K,8,FALSE)</f>
        <v>vimeo.com/groups/414712/videos/190258062</v>
      </c>
      <c r="E25" s="47" t="str">
        <f>VLOOKUP(F25,'Tablica rezultata'!D:L,9,0)</f>
        <v>Jasenka Kuljak</v>
      </c>
      <c r="F25" s="44" t="s">
        <v>880</v>
      </c>
      <c r="G25" s="47">
        <f>VLOOKUP(F25,'Tablica rezultata'!D:I,6,0)</f>
        <v>340</v>
      </c>
      <c r="H25" s="49">
        <f>VLOOKUP(F25,'Tablica rezultata'!D:J,7,0)</f>
        <v>9</v>
      </c>
    </row>
    <row r="26" spans="1:16" ht="15.75">
      <c r="A26" s="46">
        <f>IF((AND(H26=H25,G26=G25)),A25,COUNT($G$19:G26))</f>
        <v>8</v>
      </c>
      <c r="B26" s="47" t="str">
        <f>VLOOKUP(F26,'Tablica rezultata'!D:E,2,FALSE)</f>
        <v>OŠ Franje Horvata Kiša</v>
      </c>
      <c r="C26" s="47" t="str">
        <f>VLOOKUP(F26,'Tablica rezultata'!D:F,3,0)</f>
        <v>Lobor</v>
      </c>
      <c r="D26" s="47" t="str">
        <f>VLOOKUP(F26,'Tablica rezultata'!D:K,8,FALSE)</f>
        <v>https://vimeo.com/groups/414712/videos/190351746</v>
      </c>
      <c r="E26" s="47" t="str">
        <f>VLOOKUP(F26,'Tablica rezultata'!D:L,9,0)</f>
        <v>Matija Buntak</v>
      </c>
      <c r="F26" s="44" t="s">
        <v>1244</v>
      </c>
      <c r="G26" s="47">
        <f>VLOOKUP(F26,'Tablica rezultata'!D:I,6,0)</f>
        <v>340</v>
      </c>
      <c r="H26" s="49">
        <f>VLOOKUP(F26,'Tablica rezultata'!D:J,7,0)</f>
        <v>10.6</v>
      </c>
    </row>
    <row r="27" spans="1:16" ht="15.75">
      <c r="A27" s="46">
        <f>IF((AND(H27=H26,G27=G26)),A26,COUNT($G$19:G27))</f>
        <v>8</v>
      </c>
      <c r="B27" s="47" t="str">
        <f>VLOOKUP(F27,'Tablica rezultata'!D:E,2,FALSE)</f>
        <v>OŠ Franje Horvata Kiša</v>
      </c>
      <c r="C27" s="47" t="str">
        <f>VLOOKUP(F27,'Tablica rezultata'!D:F,3,0)</f>
        <v>Lobor</v>
      </c>
      <c r="D27" s="47" t="str">
        <f>VLOOKUP(F27,'Tablica rezultata'!D:K,8,FALSE)</f>
        <v>https://vimeo.com/groups/414712/videos/190351837</v>
      </c>
      <c r="E27" s="47" t="str">
        <f>VLOOKUP(F27,'Tablica rezultata'!D:L,9,0)</f>
        <v>Matija Buntak</v>
      </c>
      <c r="F27" s="44" t="s">
        <v>1246</v>
      </c>
      <c r="G27" s="47">
        <f>VLOOKUP(F27,'Tablica rezultata'!D:I,6,0)</f>
        <v>340</v>
      </c>
      <c r="H27" s="49">
        <f>VLOOKUP(F27,'Tablica rezultata'!D:J,7,0)</f>
        <v>10.6</v>
      </c>
    </row>
    <row r="28" spans="1:16" ht="15.75">
      <c r="A28" s="46">
        <f>IF((AND(H28=H27,G28=G27)),A27,COUNT($G$19:G28))</f>
        <v>10</v>
      </c>
      <c r="B28" s="47" t="str">
        <f>VLOOKUP(F28,'Tablica rezultata'!D:E,2,FALSE)</f>
        <v>OŠ Franje Horvata Kiša</v>
      </c>
      <c r="C28" s="47" t="str">
        <f>VLOOKUP(F28,'Tablica rezultata'!D:F,3,0)</f>
        <v>Lobor</v>
      </c>
      <c r="D28" s="47" t="str">
        <f>VLOOKUP(F28,'Tablica rezultata'!D:K,8,FALSE)</f>
        <v>https://vimeo.com/groups/414712/videos/190351951</v>
      </c>
      <c r="E28" s="47" t="str">
        <f>VLOOKUP(F28,'Tablica rezultata'!D:L,9,0)</f>
        <v>Matija Buntak</v>
      </c>
      <c r="F28" s="44" t="s">
        <v>1248</v>
      </c>
      <c r="G28" s="47">
        <f>VLOOKUP(F28,'Tablica rezultata'!D:I,6,0)</f>
        <v>340</v>
      </c>
      <c r="H28" s="49">
        <f>VLOOKUP(F28,'Tablica rezultata'!D:J,7,0)</f>
        <v>10.7</v>
      </c>
    </row>
    <row r="29" spans="1:16" ht="15.75">
      <c r="A29" s="46">
        <f>IF((AND(H29=H28,G29=G28)),A28,COUNT($G$19:G29))</f>
        <v>11</v>
      </c>
      <c r="B29" s="47" t="str">
        <f>VLOOKUP(F29,'Tablica rezultata'!D:E,2,FALSE)</f>
        <v>OŠ Zlatar Bistrica</v>
      </c>
      <c r="C29" s="47" t="str">
        <f>VLOOKUP(F29,'Tablica rezultata'!D:F,3,0)</f>
        <v>Zlatar Bistrica</v>
      </c>
      <c r="D29" s="47" t="str">
        <f>VLOOKUP(F29,'Tablica rezultata'!D:K,8,FALSE)</f>
        <v>vimeo.com/groups/414712/videos/190257682</v>
      </c>
      <c r="E29" s="47" t="str">
        <f>VLOOKUP(F29,'Tablica rezultata'!D:L,9,0)</f>
        <v>Jasenka Kuljak</v>
      </c>
      <c r="F29" s="44" t="s">
        <v>878</v>
      </c>
      <c r="G29" s="47">
        <f>VLOOKUP(F29,'Tablica rezultata'!D:I,6,0)</f>
        <v>340</v>
      </c>
      <c r="H29" s="49">
        <f>VLOOKUP(F29,'Tablica rezultata'!D:J,7,0)</f>
        <v>11</v>
      </c>
    </row>
    <row r="30" spans="1:16" ht="15.75">
      <c r="A30" s="46">
        <f>IF((AND(H30=H29,G30=G29)),A29,COUNT($G$19:G30))</f>
        <v>12</v>
      </c>
      <c r="B30" s="47" t="str">
        <f>VLOOKUP(F30,'Tablica rezultata'!D:E,2,FALSE)</f>
        <v>OŠ Visoko</v>
      </c>
      <c r="C30" s="47" t="str">
        <f>VLOOKUP(F30,'Tablica rezultata'!D:F,3,0)</f>
        <v>Visoko</v>
      </c>
      <c r="D30" s="47" t="str">
        <f>VLOOKUP(F30,'Tablica rezultata'!D:K,8,FALSE)</f>
        <v>https://vimeo.com/190057858</v>
      </c>
      <c r="E30" s="47" t="str">
        <f>VLOOKUP(F30,'Tablica rezultata'!D:L,9,0)</f>
        <v>Tomislav Vertuš</v>
      </c>
      <c r="F30" s="44" t="s">
        <v>795</v>
      </c>
      <c r="G30" s="48">
        <f>VLOOKUP(F30,'Tablica rezultata'!D:I,6,0)</f>
        <v>340</v>
      </c>
      <c r="H30" s="49">
        <f>VLOOKUP(F30,'Tablica rezultata'!D:J,7,0)</f>
        <v>11.4</v>
      </c>
    </row>
    <row r="31" spans="1:16" ht="15.75">
      <c r="A31" s="46">
        <f>IF((AND(H31=H30,G31=G30)),A30,COUNT($G$19:G31))</f>
        <v>13</v>
      </c>
      <c r="B31" s="47" t="str">
        <f>VLOOKUP(F31,'Tablica rezultata'!D:E,2,FALSE)</f>
        <v>OŠ Visoko</v>
      </c>
      <c r="C31" s="47" t="str">
        <f>VLOOKUP(F31,'Tablica rezultata'!D:F,3,0)</f>
        <v>Visoko</v>
      </c>
      <c r="D31" s="47" t="str">
        <f>VLOOKUP(F31,'Tablica rezultata'!D:K,8,FALSE)</f>
        <v>https://vimeo.com/190059126</v>
      </c>
      <c r="E31" s="47" t="str">
        <f>VLOOKUP(F31,'Tablica rezultata'!D:L,9,0)</f>
        <v>Tomislav Vertuš</v>
      </c>
      <c r="F31" s="44" t="s">
        <v>797</v>
      </c>
      <c r="G31" s="48">
        <f>VLOOKUP(F31,'Tablica rezultata'!D:I,6,0)</f>
        <v>340</v>
      </c>
      <c r="H31" s="49">
        <f>VLOOKUP(F31,'Tablica rezultata'!D:J,7,0)</f>
        <v>11.6</v>
      </c>
    </row>
    <row r="32" spans="1:16" ht="15.75">
      <c r="A32" s="46">
        <f>IF((AND(H32=H31,G32=G31)),A31,COUNT($G$19:G32))</f>
        <v>14</v>
      </c>
      <c r="B32" s="47" t="str">
        <f>VLOOKUP(F32,'Tablica rezultata'!D:E,2,FALSE)</f>
        <v>OŠ Visoko</v>
      </c>
      <c r="C32" s="47" t="str">
        <f>VLOOKUP(F32,'Tablica rezultata'!D:F,3,0)</f>
        <v>Visoko</v>
      </c>
      <c r="D32" s="47" t="str">
        <f>VLOOKUP(F32,'Tablica rezultata'!D:K,8,FALSE)</f>
        <v>https://vimeo.com/190058005</v>
      </c>
      <c r="E32" s="47" t="str">
        <f>VLOOKUP(F32,'Tablica rezultata'!D:L,9,0)</f>
        <v>Tomislav Vertuš</v>
      </c>
      <c r="F32" s="44" t="s">
        <v>799</v>
      </c>
      <c r="G32" s="47">
        <f>VLOOKUP(F32,'Tablica rezultata'!D:I,6,0)</f>
        <v>340</v>
      </c>
      <c r="H32" s="49">
        <f>VLOOKUP(F32,'Tablica rezultata'!D:J,7,0)</f>
        <v>11.7</v>
      </c>
    </row>
    <row r="33" spans="1:8" ht="15.75">
      <c r="A33" s="46">
        <f>IF((AND(H33=H32,G33=G32)),A32,COUNT($G$19:G33))</f>
        <v>14</v>
      </c>
      <c r="B33" s="47" t="str">
        <f>VLOOKUP(F33,'Tablica rezultata'!D:E,2,FALSE)</f>
        <v>OŠ Podrute</v>
      </c>
      <c r="C33" s="47" t="str">
        <f>VLOOKUP(F33,'Tablica rezultata'!D:F,3,0)</f>
        <v>Novi Marof</v>
      </c>
      <c r="D33" s="47" t="str">
        <f>VLOOKUP(F33,'Tablica rezultata'!D:K,8,FALSE)</f>
        <v>https://vimeo.com/190380816</v>
      </c>
      <c r="E33" s="47" t="str">
        <f>VLOOKUP(F33,'Tablica rezultata'!D:L,9,0)</f>
        <v>Željko Šavor</v>
      </c>
      <c r="F33" s="44" t="s">
        <v>2121</v>
      </c>
      <c r="G33" s="47">
        <f>VLOOKUP(F33,'Tablica rezultata'!D:I,6,0)</f>
        <v>340</v>
      </c>
      <c r="H33" s="49">
        <f>VLOOKUP(F33,'Tablica rezultata'!D:J,7,0)</f>
        <v>11.7</v>
      </c>
    </row>
    <row r="34" spans="1:8" ht="15.75">
      <c r="A34" s="46">
        <f>IF((AND(H34=H33,G34=G33)),A33,COUNT($G$19:G34))</f>
        <v>16</v>
      </c>
      <c r="B34" s="47" t="str">
        <f>VLOOKUP(F34,'Tablica rezultata'!D:E,2,FALSE)</f>
        <v>OŠ Podrute</v>
      </c>
      <c r="C34" s="47" t="str">
        <f>VLOOKUP(F34,'Tablica rezultata'!D:F,3,0)</f>
        <v>Novi Marof</v>
      </c>
      <c r="D34" s="47" t="str">
        <f>VLOOKUP(F34,'Tablica rezultata'!D:K,8,FALSE)</f>
        <v>https://vimeo.com/190380970</v>
      </c>
      <c r="E34" s="47" t="str">
        <f>VLOOKUP(F34,'Tablica rezultata'!D:L,9,0)</f>
        <v>Željko Šavor</v>
      </c>
      <c r="F34" s="44" t="s">
        <v>2123</v>
      </c>
      <c r="G34" s="47">
        <f>VLOOKUP(F34,'Tablica rezultata'!D:I,6,0)</f>
        <v>340</v>
      </c>
      <c r="H34" s="49">
        <f>VLOOKUP(F34,'Tablica rezultata'!D:J,7,0)</f>
        <v>11.8</v>
      </c>
    </row>
    <row r="35" spans="1:8" ht="15.75">
      <c r="A35" s="46">
        <f>IF((AND(H35=H34,G35=G34)),A34,COUNT($G$19:G35))</f>
        <v>17</v>
      </c>
      <c r="B35" s="47" t="str">
        <f>VLOOKUP(F35,'Tablica rezultata'!D:E,2,FALSE)</f>
        <v>OŠ Zlatar Bistrica</v>
      </c>
      <c r="C35" s="47" t="str">
        <f>VLOOKUP(F35,'Tablica rezultata'!D:F,3,0)</f>
        <v>Zlatar Bistrica</v>
      </c>
      <c r="D35" s="47" t="str">
        <f>VLOOKUP(F35,'Tablica rezultata'!D:K,8,FALSE)</f>
        <v>vimeo.com/groups/414712/videos/190257233</v>
      </c>
      <c r="E35" s="47" t="str">
        <f>VLOOKUP(F35,'Tablica rezultata'!D:L,9,0)</f>
        <v>Jasenka Kuljak</v>
      </c>
      <c r="F35" s="44" t="s">
        <v>876</v>
      </c>
      <c r="G35" s="47">
        <f>VLOOKUP(F35,'Tablica rezultata'!D:I,6,0)</f>
        <v>330</v>
      </c>
      <c r="H35" s="49">
        <f>VLOOKUP(F35,'Tablica rezultata'!D:J,7,0)</f>
        <v>6.9</v>
      </c>
    </row>
    <row r="36" spans="1:8" ht="15.75">
      <c r="A36" s="46">
        <f>IF((AND(H36=H35,G36=G35)),A35,COUNT($G$19:G36))</f>
        <v>18</v>
      </c>
      <c r="B36" s="47" t="str">
        <f>VLOOKUP(F36,'Tablica rezultata'!D:E,2,FALSE)</f>
        <v>OŠ Zlatar Bistrica</v>
      </c>
      <c r="C36" s="47" t="str">
        <f>VLOOKUP(F36,'Tablica rezultata'!D:F,3,0)</f>
        <v>Zlatar Bistrica</v>
      </c>
      <c r="D36" s="47" t="str">
        <f>VLOOKUP(F36,'Tablica rezultata'!D:K,8,FALSE)</f>
        <v>vimeo.com/groups/414712/videos/190256479</v>
      </c>
      <c r="E36" s="47" t="str">
        <f>VLOOKUP(F36,'Tablica rezultata'!D:L,9,0)</f>
        <v>Jasenka Kuljak</v>
      </c>
      <c r="F36" s="44" t="s">
        <v>873</v>
      </c>
      <c r="G36" s="47">
        <f>VLOOKUP(F36,'Tablica rezultata'!D:I,6,0)</f>
        <v>330</v>
      </c>
      <c r="H36" s="49">
        <f>VLOOKUP(F36,'Tablica rezultata'!D:J,7,0)</f>
        <v>8</v>
      </c>
    </row>
    <row r="37" spans="1:8" ht="15.75">
      <c r="A37" s="46">
        <f>IF((AND(H37=H36,G37=G36)),A36,COUNT($G$19:G37))</f>
        <v>19</v>
      </c>
      <c r="B37" s="47" t="str">
        <f>VLOOKUP(F37,'Tablica rezultata'!D:E,2,FALSE)</f>
        <v>OŠ Vladimir Nazor, Budinščina</v>
      </c>
      <c r="C37" s="47" t="str">
        <f>VLOOKUP(F37,'Tablica rezultata'!D:F,3,0)</f>
        <v>Budinščina</v>
      </c>
      <c r="D37" s="47" t="str">
        <f>VLOOKUP(F37,'Tablica rezultata'!D:K,8,FALSE)</f>
        <v>https://vimeo.com/groups/414712/videos/190321896</v>
      </c>
      <c r="E37" s="47" t="str">
        <f>VLOOKUP(F37,'Tablica rezultata'!D:L,9,0)</f>
        <v>Kristina Ondrašek</v>
      </c>
      <c r="F37" s="44" t="s">
        <v>2302</v>
      </c>
      <c r="G37" s="47">
        <f>VLOOKUP(F37,'Tablica rezultata'!D:I,6,0)</f>
        <v>330</v>
      </c>
      <c r="H37" s="49">
        <f>VLOOKUP(F37,'Tablica rezultata'!D:J,7,0)</f>
        <v>8.6999999999999993</v>
      </c>
    </row>
    <row r="38" spans="1:8" ht="15.75">
      <c r="A38" s="46">
        <f>IF((AND(H38=H37,G38=G37)),A37,COUNT($G$19:G38))</f>
        <v>20</v>
      </c>
      <c r="B38" s="47" t="str">
        <f>VLOOKUP(F38,'Tablica rezultata'!D:E,2,FALSE)</f>
        <v>OŠ Visoko</v>
      </c>
      <c r="C38" s="47" t="str">
        <f>VLOOKUP(F38,'Tablica rezultata'!D:F,3,0)</f>
        <v>Visoko</v>
      </c>
      <c r="D38" s="47" t="str">
        <f>VLOOKUP(F38,'Tablica rezultata'!D:K,8,FALSE)</f>
        <v>https://vimeo.com/190058128</v>
      </c>
      <c r="E38" s="47" t="str">
        <f>VLOOKUP(F38,'Tablica rezultata'!D:L,9,0)</f>
        <v>Tomislav Vertuš</v>
      </c>
      <c r="F38" s="44" t="s">
        <v>801</v>
      </c>
      <c r="G38" s="47">
        <f>VLOOKUP(F38,'Tablica rezultata'!D:I,6,0)</f>
        <v>330</v>
      </c>
      <c r="H38" s="49">
        <f>VLOOKUP(F38,'Tablica rezultata'!D:J,7,0)</f>
        <v>11.9</v>
      </c>
    </row>
    <row r="39" spans="1:8" ht="15.75">
      <c r="A39" s="46">
        <f>IF((AND(H39=H38,G39=G38)),A38,COUNT($G$19:G39))</f>
        <v>21</v>
      </c>
      <c r="B39" s="47" t="str">
        <f>VLOOKUP(F39,'Tablica rezultata'!D:E,2,FALSE)</f>
        <v>OŠ Visoko</v>
      </c>
      <c r="C39" s="47" t="str">
        <f>VLOOKUP(F39,'Tablica rezultata'!D:F,3,0)</f>
        <v>Visoko</v>
      </c>
      <c r="D39" s="47" t="str">
        <f>VLOOKUP(F39,'Tablica rezultata'!D:K,8,FALSE)</f>
        <v>https://vimeo.com/190058243</v>
      </c>
      <c r="E39" s="47" t="str">
        <f>VLOOKUP(F39,'Tablica rezultata'!D:L,9,0)</f>
        <v>Tomislav Vertuš</v>
      </c>
      <c r="F39" s="44" t="s">
        <v>803</v>
      </c>
      <c r="G39" s="47">
        <f>VLOOKUP(F39,'Tablica rezultata'!D:I,6,0)</f>
        <v>220</v>
      </c>
      <c r="H39" s="49">
        <f>VLOOKUP(F39,'Tablica rezultata'!D:J,7,0)</f>
        <v>7.8</v>
      </c>
    </row>
    <row r="40" spans="1:8" ht="15.75">
      <c r="A40" s="46">
        <f>IF((AND(H40=H39,G40=G39)),A39,COUNT($G$19:G40))</f>
        <v>22</v>
      </c>
      <c r="B40" s="47" t="str">
        <f>VLOOKUP(F40,'Tablica rezultata'!D:E,2,FALSE)</f>
        <v>OŠ Visoko</v>
      </c>
      <c r="C40" s="47" t="str">
        <f>VLOOKUP(F40,'Tablica rezultata'!D:F,3,0)</f>
        <v>Visoko</v>
      </c>
      <c r="D40" s="47" t="str">
        <f>VLOOKUP(F40,'Tablica rezultata'!D:K,8,FALSE)</f>
        <v>https://vimeo.com/190058671</v>
      </c>
      <c r="E40" s="47" t="str">
        <f>VLOOKUP(F40,'Tablica rezultata'!D:L,9,0)</f>
        <v>Tomislav Vertuš</v>
      </c>
      <c r="F40" s="44" t="s">
        <v>805</v>
      </c>
      <c r="G40" s="47">
        <f>VLOOKUP(F40,'Tablica rezultata'!D:I,6,0)</f>
        <v>200</v>
      </c>
      <c r="H40" s="49">
        <f>VLOOKUP(F40,'Tablica rezultata'!D:J,7,0)</f>
        <v>7.7</v>
      </c>
    </row>
    <row r="41" spans="1:8" ht="15.75">
      <c r="A41" s="46">
        <f>IF((AND(H41=H40,G41=G40)),A40,COUNT($G$19:G41))</f>
        <v>23</v>
      </c>
      <c r="B41" s="47" t="str">
        <f>VLOOKUP(F41,'Tablica rezultata'!D:E,2,FALSE)</f>
        <v>OŠ Visoko</v>
      </c>
      <c r="C41" s="47" t="str">
        <f>VLOOKUP(F41,'Tablica rezultata'!D:F,3,0)</f>
        <v>Visoko</v>
      </c>
      <c r="D41" s="47" t="str">
        <f>VLOOKUP(F41,'Tablica rezultata'!D:K,8,FALSE)</f>
        <v>https://vimeo.com/190058518</v>
      </c>
      <c r="E41" s="47" t="str">
        <f>VLOOKUP(F41,'Tablica rezultata'!D:L,9,0)</f>
        <v>Tomislav Vertuš</v>
      </c>
      <c r="F41" s="44" t="s">
        <v>807</v>
      </c>
      <c r="G41" s="47">
        <f>VLOOKUP(F41,'Tablica rezultata'!D:I,6,0)</f>
        <v>190</v>
      </c>
      <c r="H41" s="49">
        <f>VLOOKUP(F41,'Tablica rezultata'!D:J,7,0)</f>
        <v>11.6</v>
      </c>
    </row>
    <row r="42" spans="1:8" ht="15.75">
      <c r="A42" s="46">
        <f>IF((AND(H42=H41,G42=G41)),A41,COUNT($G$19:G42))</f>
        <v>24</v>
      </c>
      <c r="B42" s="47" t="str">
        <f>VLOOKUP(F42,'Tablica rezultata'!D:E,2,FALSE)</f>
        <v>OŠ Visoko</v>
      </c>
      <c r="C42" s="47" t="str">
        <f>VLOOKUP(F42,'Tablica rezultata'!D:F,3,0)</f>
        <v>Visoko</v>
      </c>
      <c r="D42" s="47" t="str">
        <f>VLOOKUP(F42,'Tablica rezultata'!D:K,8,FALSE)</f>
        <v>https://vimeo.com/190059022</v>
      </c>
      <c r="E42" s="47" t="str">
        <f>VLOOKUP(F42,'Tablica rezultata'!D:L,9,0)</f>
        <v>Tomislav Vertuš</v>
      </c>
      <c r="F42" s="44" t="s">
        <v>2713</v>
      </c>
      <c r="G42" s="47">
        <f>VLOOKUP(F42,'Tablica rezultata'!D:I,6,0)</f>
        <v>180</v>
      </c>
      <c r="H42" s="49">
        <f>VLOOKUP(F42,'Tablica rezultata'!D:J,7,0)</f>
        <v>6.8</v>
      </c>
    </row>
    <row r="43" spans="1:8" ht="15.75">
      <c r="A43" s="46">
        <f>IF((AND(H43=H42,G43=G42)),A42,COUNT($G$19:G43))</f>
        <v>25</v>
      </c>
      <c r="B43" s="47" t="str">
        <f>VLOOKUP(F43,'Tablica rezultata'!D:E,2,FALSE)</f>
        <v>OŠ Visoko</v>
      </c>
      <c r="C43" s="47" t="str">
        <f>VLOOKUP(F43,'Tablica rezultata'!D:F,3,0)</f>
        <v>Visoko</v>
      </c>
      <c r="D43" s="47" t="str">
        <f>VLOOKUP(F43,'Tablica rezultata'!D:K,8,FALSE)</f>
        <v>https://vimeo.com/190058354</v>
      </c>
      <c r="E43" s="47" t="str">
        <f>VLOOKUP(F43,'Tablica rezultata'!D:L,9,0)</f>
        <v>Tomislav Vertuš</v>
      </c>
      <c r="F43" s="44" t="s">
        <v>810</v>
      </c>
      <c r="G43" s="47">
        <f>VLOOKUP(F43,'Tablica rezultata'!D:I,6,0)</f>
        <v>170</v>
      </c>
      <c r="H43" s="49">
        <f>VLOOKUP(F43,'Tablica rezultata'!D:J,7,0)</f>
        <v>6.5</v>
      </c>
    </row>
    <row r="44" spans="1:8" ht="15.75">
      <c r="A44" s="46">
        <f>IF((AND(H44=H43,G44=G43)),A43,COUNT($G$19:G44))</f>
        <v>26</v>
      </c>
      <c r="B44" s="47" t="str">
        <f>VLOOKUP(F44,'Tablica rezultata'!D:E,2,FALSE)</f>
        <v>OŠ Visoko</v>
      </c>
      <c r="C44" s="47" t="str">
        <f>VLOOKUP(F44,'Tablica rezultata'!D:F,3,0)</f>
        <v>Visoko</v>
      </c>
      <c r="D44" s="47" t="str">
        <f>VLOOKUP(F44,'Tablica rezultata'!D:K,8,FALSE)</f>
        <v>https://vimeo.com/190058929</v>
      </c>
      <c r="E44" s="47" t="str">
        <f>VLOOKUP(F44,'Tablica rezultata'!D:L,9,0)</f>
        <v>Tomislav Vertuš</v>
      </c>
      <c r="F44" s="44" t="s">
        <v>812</v>
      </c>
      <c r="G44" s="47">
        <f>VLOOKUP(F44,'Tablica rezultata'!D:I,6,0)</f>
        <v>170</v>
      </c>
      <c r="H44" s="49">
        <f>VLOOKUP(F44,'Tablica rezultata'!D:J,7,0)</f>
        <v>7.4</v>
      </c>
    </row>
    <row r="45" spans="1:8" ht="15.75">
      <c r="A45" s="46">
        <f>IF((AND(H45=H44,G45=G44)),A44,COUNT($G$19:G45))</f>
        <v>27</v>
      </c>
      <c r="B45" s="47" t="str">
        <f>VLOOKUP(F45,'Tablica rezultata'!D:E,2,FALSE)</f>
        <v>OŠ Visoko</v>
      </c>
      <c r="C45" s="47" t="str">
        <f>VLOOKUP(F45,'Tablica rezultata'!D:F,3,0)</f>
        <v>Visoko</v>
      </c>
      <c r="D45" s="47" t="str">
        <f>VLOOKUP(F45,'Tablica rezultata'!D:K,8,FALSE)</f>
        <v>https://vimeo.com/190058816</v>
      </c>
      <c r="E45" s="47" t="str">
        <f>VLOOKUP(F45,'Tablica rezultata'!D:L,9,0)</f>
        <v>Tomislav Vertuš</v>
      </c>
      <c r="F45" s="44" t="s">
        <v>814</v>
      </c>
      <c r="G45" s="47">
        <f>VLOOKUP(F45,'Tablica rezultata'!D:I,6,0)</f>
        <v>110</v>
      </c>
      <c r="H45" s="49">
        <f>VLOOKUP(F45,'Tablica rezultata'!D:J,7,0)</f>
        <v>2.7</v>
      </c>
    </row>
  </sheetData>
  <sortState ref="A19:H48">
    <sortCondition descending="1" ref="G19:G48"/>
    <sortCondition ref="H19:H48"/>
  </sortState>
  <mergeCells count="1">
    <mergeCell ref="B1:F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92"/>
  <sheetViews>
    <sheetView showGridLines="0" workbookViewId="0"/>
  </sheetViews>
  <sheetFormatPr defaultRowHeight="15"/>
  <cols>
    <col min="1" max="1" width="9.140625" style="10"/>
    <col min="2" max="2" width="51" style="10" bestFit="1" customWidth="1"/>
    <col min="3" max="4" width="29.42578125" style="10" bestFit="1" customWidth="1"/>
    <col min="5" max="5" width="23.28515625" style="10" bestFit="1" customWidth="1"/>
    <col min="6" max="6" width="20.7109375" style="10" bestFit="1" customWidth="1"/>
    <col min="7" max="7" width="9.7109375" style="10" bestFit="1" customWidth="1"/>
    <col min="8" max="8" width="31" style="10" bestFit="1" customWidth="1"/>
  </cols>
  <sheetData>
    <row r="1" spans="1:16" ht="23.25">
      <c r="B1" s="54" t="s">
        <v>2898</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Janka Leskovara</v>
      </c>
      <c r="C5" s="47" t="str">
        <f>VLOOKUP(F5,'Tablica rezultata'!D:F,3,0)</f>
        <v>Pregrada</v>
      </c>
      <c r="D5" s="47" t="str">
        <f>VLOOKUP(F5,'Tablica rezultata'!D:K,8,FALSE)</f>
        <v>https://vimeo.com/groups/414712/videos/190421061</v>
      </c>
      <c r="E5" s="47" t="str">
        <f>VLOOKUP(F5,'Tablica rezultata'!D:L,9,0)</f>
        <v>Martina Jurmanović</v>
      </c>
      <c r="F5" s="44" t="s">
        <v>1978</v>
      </c>
      <c r="G5" s="47">
        <f>VLOOKUP(F5,'Tablica rezultata'!D:I,6,0)</f>
        <v>190</v>
      </c>
      <c r="H5" s="49">
        <f>VLOOKUP(F5,'Tablica rezultata'!D:J,7,0)</f>
        <v>2</v>
      </c>
      <c r="I5" s="11"/>
      <c r="J5" s="11"/>
      <c r="K5" s="12"/>
      <c r="L5" s="11"/>
      <c r="M5" s="12"/>
      <c r="N5" s="12"/>
      <c r="O5" s="14"/>
      <c r="P5" s="14"/>
    </row>
    <row r="6" spans="1:16" ht="15.75">
      <c r="A6" s="46">
        <f>IF((AND(H6=H5,G6=G5)),A5,COUNT($G$5:G6))</f>
        <v>2</v>
      </c>
      <c r="B6" s="47" t="str">
        <f>VLOOKUP(F6,'Tablica rezultata'!D:E,2,FALSE)</f>
        <v>OŠ Janka Leskovara</v>
      </c>
      <c r="C6" s="47" t="str">
        <f>VLOOKUP(F6,'Tablica rezultata'!D:F,3,0)</f>
        <v>Pregrada</v>
      </c>
      <c r="D6" s="47" t="str">
        <f>VLOOKUP(F6,'Tablica rezultata'!D:K,8,FALSE)</f>
        <v>https://vimeo.com/groups/414712/videos/190421062</v>
      </c>
      <c r="E6" s="47" t="str">
        <f>VLOOKUP(F6,'Tablica rezultata'!D:L,9,0)</f>
        <v>Martina Jurmanović</v>
      </c>
      <c r="F6" s="44" t="s">
        <v>1981</v>
      </c>
      <c r="G6" s="47">
        <f>VLOOKUP(F6,'Tablica rezultata'!D:I,6,0)</f>
        <v>190</v>
      </c>
      <c r="H6" s="49">
        <f>VLOOKUP(F6,'Tablica rezultata'!D:J,7,0)</f>
        <v>3</v>
      </c>
      <c r="I6" s="11"/>
      <c r="J6" s="11"/>
      <c r="K6" s="12"/>
      <c r="L6" s="11"/>
      <c r="M6" s="12"/>
      <c r="N6" s="12"/>
      <c r="O6" s="14"/>
      <c r="P6" s="14"/>
    </row>
    <row r="7" spans="1:16" ht="15.75">
      <c r="A7" s="46">
        <f>IF((AND(H7=H6,G7=G6)),A6,COUNT($G$5:G7))</f>
        <v>2</v>
      </c>
      <c r="B7" s="47" t="str">
        <f>VLOOKUP(F7,'Tablica rezultata'!D:E,2,FALSE)</f>
        <v>OŠ Janka Leskovara</v>
      </c>
      <c r="C7" s="47" t="str">
        <f>VLOOKUP(F7,'Tablica rezultata'!D:F,3,0)</f>
        <v>Pregrada</v>
      </c>
      <c r="D7" s="47" t="str">
        <f>VLOOKUP(F7,'Tablica rezultata'!D:K,8,FALSE)</f>
        <v>https://vimeo.com/groups/414712/videos/190421063</v>
      </c>
      <c r="E7" s="47" t="str">
        <f>VLOOKUP(F7,'Tablica rezultata'!D:L,9,0)</f>
        <v>Martina Jurmanović</v>
      </c>
      <c r="F7" s="44" t="s">
        <v>1983</v>
      </c>
      <c r="G7" s="47">
        <f>VLOOKUP(F7,'Tablica rezultata'!D:I,6,0)</f>
        <v>190</v>
      </c>
      <c r="H7" s="49">
        <f>VLOOKUP(F7,'Tablica rezultata'!D:J,7,0)</f>
        <v>3</v>
      </c>
      <c r="I7" s="11"/>
      <c r="J7" s="11"/>
      <c r="K7" s="12"/>
      <c r="L7" s="11"/>
      <c r="M7" s="12"/>
      <c r="N7" s="12"/>
      <c r="O7" s="14"/>
      <c r="P7" s="14"/>
    </row>
    <row r="8" spans="1:16" ht="15.75">
      <c r="A8" s="46">
        <f>IF((AND(H8=H7,G8=G7)),A7,COUNT($G$5:G8))</f>
        <v>2</v>
      </c>
      <c r="B8" s="47" t="str">
        <f>VLOOKUP(F8,'Tablica rezultata'!D:E,2,FALSE)</f>
        <v>OŠ Janka Leskovara</v>
      </c>
      <c r="C8" s="47" t="str">
        <f>VLOOKUP(F8,'Tablica rezultata'!D:F,3,0)</f>
        <v>Pregrada</v>
      </c>
      <c r="D8" s="47" t="str">
        <f>VLOOKUP(F8,'Tablica rezultata'!D:K,8,FALSE)</f>
        <v>https://vimeo.com/groups/414712/videos/190421064</v>
      </c>
      <c r="E8" s="47" t="str">
        <f>VLOOKUP(F8,'Tablica rezultata'!D:L,9,0)</f>
        <v>Martina Jurmanović</v>
      </c>
      <c r="F8" s="44" t="s">
        <v>1985</v>
      </c>
      <c r="G8" s="47">
        <f>VLOOKUP(F8,'Tablica rezultata'!D:I,6,0)</f>
        <v>190</v>
      </c>
      <c r="H8" s="49">
        <f>VLOOKUP(F8,'Tablica rezultata'!D:J,7,0)</f>
        <v>3</v>
      </c>
      <c r="I8" s="11"/>
      <c r="J8" s="11"/>
      <c r="K8" s="12"/>
      <c r="L8" s="11"/>
      <c r="M8" s="12"/>
      <c r="N8" s="12"/>
      <c r="O8" s="14"/>
      <c r="P8" s="14"/>
    </row>
    <row r="9" spans="1:16" ht="15.75">
      <c r="A9" s="46">
        <f>IF((AND(H9=H8,G9=G8)),A8,COUNT($G$5:G9))</f>
        <v>5</v>
      </c>
      <c r="B9" s="47" t="str">
        <f>VLOOKUP(F9,'Tablica rezultata'!D:E,2,FALSE)</f>
        <v>OŠ Augusta Cesarca, Krapina</v>
      </c>
      <c r="C9" s="47" t="str">
        <f>VLOOKUP(F9,'Tablica rezultata'!D:F,3,0)</f>
        <v>Krapina</v>
      </c>
      <c r="D9" s="47" t="str">
        <f>VLOOKUP(F9,'Tablica rezultata'!D:K,8,FALSE)</f>
        <v>https://vimeo.com/190097344</v>
      </c>
      <c r="E9" s="47" t="str">
        <f>VLOOKUP(F9,'Tablica rezultata'!D:L,9,0)</f>
        <v>Miljenko Ilić</v>
      </c>
      <c r="F9" s="44" t="s">
        <v>1130</v>
      </c>
      <c r="G9" s="47">
        <f>VLOOKUP(F9,'Tablica rezultata'!D:I,6,0)</f>
        <v>190</v>
      </c>
      <c r="H9" s="49">
        <f>VLOOKUP(F9,'Tablica rezultata'!D:J,7,0)</f>
        <v>3.8</v>
      </c>
      <c r="I9" s="11"/>
      <c r="J9" s="11"/>
      <c r="K9" s="12"/>
      <c r="L9" s="11"/>
      <c r="M9" s="12"/>
      <c r="N9" s="12"/>
      <c r="O9" s="14"/>
      <c r="P9" s="14"/>
    </row>
    <row r="10" spans="1:16" ht="15.75">
      <c r="A10" s="46">
        <f>IF((AND(H10=H9,G10=G9)),A9,COUNT($G$5:G10))</f>
        <v>5</v>
      </c>
      <c r="B10" s="47" t="str">
        <f>VLOOKUP(F10,'Tablica rezultata'!D:E,2,FALSE)</f>
        <v>OŠ Augusta Cesarca, Krapina</v>
      </c>
      <c r="C10" s="47" t="str">
        <f>VLOOKUP(F10,'Tablica rezultata'!D:F,3,0)</f>
        <v>Krapina</v>
      </c>
      <c r="D10" s="47" t="str">
        <f>VLOOKUP(F10,'Tablica rezultata'!D:K,8,FALSE)</f>
        <v>https://vimeo.com/190097513</v>
      </c>
      <c r="E10" s="47" t="str">
        <f>VLOOKUP(F10,'Tablica rezultata'!D:L,9,0)</f>
        <v>Miljenko Ilić</v>
      </c>
      <c r="F10" s="44" t="s">
        <v>1132</v>
      </c>
      <c r="G10" s="47">
        <f>VLOOKUP(F10,'Tablica rezultata'!D:I,6,0)</f>
        <v>190</v>
      </c>
      <c r="H10" s="49">
        <f>VLOOKUP(F10,'Tablica rezultata'!D:J,7,0)</f>
        <v>3.8</v>
      </c>
      <c r="I10" s="11"/>
      <c r="J10" s="11"/>
      <c r="K10" s="12"/>
      <c r="L10" s="11"/>
      <c r="M10" s="12"/>
      <c r="N10" s="12"/>
      <c r="O10" s="14"/>
      <c r="P10" s="14"/>
    </row>
    <row r="11" spans="1:16" ht="15.75">
      <c r="A11" s="46">
        <f>IF((AND(H11=H10,G11=G10)),A10,COUNT($G$5:G11))</f>
        <v>7</v>
      </c>
      <c r="B11" s="47" t="str">
        <f>VLOOKUP(F11,'Tablica rezultata'!D:E,2,FALSE)</f>
        <v>OŠ Augusta Cesarca, Krapina</v>
      </c>
      <c r="C11" s="47" t="str">
        <f>VLOOKUP(F11,'Tablica rezultata'!D:F,3,0)</f>
        <v>Krapina</v>
      </c>
      <c r="D11" s="47" t="str">
        <f>VLOOKUP(F11,'Tablica rezultata'!D:K,8,FALSE)</f>
        <v>https://vimeo.com/190351973</v>
      </c>
      <c r="E11" s="47" t="str">
        <f>VLOOKUP(F11,'Tablica rezultata'!D:L,9,0)</f>
        <v>Miljenko Ilić</v>
      </c>
      <c r="F11" s="44" t="s">
        <v>1140</v>
      </c>
      <c r="G11" s="47">
        <f>VLOOKUP(F11,'Tablica rezultata'!D:I,6,0)</f>
        <v>190</v>
      </c>
      <c r="H11" s="49">
        <f>VLOOKUP(F11,'Tablica rezultata'!D:J,7,0)</f>
        <v>4</v>
      </c>
      <c r="I11" s="11"/>
      <c r="J11" s="11"/>
      <c r="K11" s="12"/>
      <c r="L11" s="11"/>
      <c r="M11" s="12"/>
      <c r="N11" s="12"/>
      <c r="O11" s="14"/>
      <c r="P11" s="14"/>
    </row>
    <row r="12" spans="1:16" ht="15.75">
      <c r="A12" s="46">
        <f>IF((AND(H12=H11,G12=G11)),A11,COUNT($G$5:G12))</f>
        <v>8</v>
      </c>
      <c r="B12" s="47" t="str">
        <f>VLOOKUP(F12,'Tablica rezultata'!D:E,2,FALSE)</f>
        <v>Udruga Zagoski informatičko-robotički klub Sveti Križ Začretje</v>
      </c>
      <c r="C12" s="47" t="str">
        <f>VLOOKUP(F12,'Tablica rezultata'!D:F,3,0)</f>
        <v>Sveti Križ Začretje</v>
      </c>
      <c r="D12" s="47" t="str">
        <f>VLOOKUP(F12,'Tablica rezultata'!D:K,8,FALSE)</f>
        <v>https://vimeo.com/189433334</v>
      </c>
      <c r="E12" s="47" t="str">
        <f>VLOOKUP(F12,'Tablica rezultata'!D:L,9,0)</f>
        <v>Denis Kotarski</v>
      </c>
      <c r="F12" s="44" t="s">
        <v>2906</v>
      </c>
      <c r="G12" s="47">
        <f>VLOOKUP(F12,'Tablica rezultata'!D:I,6,0)</f>
        <v>190</v>
      </c>
      <c r="H12" s="49">
        <f>VLOOKUP(F12,'Tablica rezultata'!D:J,7,0)</f>
        <v>4.0999999999999996</v>
      </c>
      <c r="I12" s="11"/>
      <c r="J12" s="11"/>
      <c r="K12" s="12"/>
      <c r="L12" s="11"/>
      <c r="M12" s="12"/>
      <c r="N12" s="12"/>
      <c r="O12" s="14"/>
      <c r="P12" s="14"/>
    </row>
    <row r="13" spans="1:16" ht="15.75">
      <c r="A13" s="46">
        <f>IF((AND(H13=H12,G13=G12)),A12,COUNT($G$5:G13))</f>
        <v>9</v>
      </c>
      <c r="B13" s="47" t="str">
        <f>VLOOKUP(F13,'Tablica rezultata'!D:E,2,FALSE)</f>
        <v>FFVAL (Foto-film-video amateri Luke)</v>
      </c>
      <c r="C13" s="47" t="str">
        <f>VLOOKUP(F13,'Tablica rezultata'!D:F,3,0)</f>
        <v>Luka</v>
      </c>
      <c r="D13" s="47" t="str">
        <f>VLOOKUP(F13,'Tablica rezultata'!D:K,8,FALSE)</f>
        <v>https://vimeo.com/190249905</v>
      </c>
      <c r="E13" s="47" t="str">
        <f>VLOOKUP(F13,'Tablica rezultata'!D:L,9,0)</f>
        <v>Mladen Božić</v>
      </c>
      <c r="F13" s="44" t="s">
        <v>271</v>
      </c>
      <c r="G13" s="47">
        <f>VLOOKUP(F13,'Tablica rezultata'!D:I,6,0)</f>
        <v>190</v>
      </c>
      <c r="H13" s="49">
        <f>VLOOKUP(F13,'Tablica rezultata'!D:J,7,0)</f>
        <v>4.2</v>
      </c>
      <c r="I13" s="11"/>
      <c r="J13" s="11"/>
      <c r="K13" s="12"/>
      <c r="L13" s="11"/>
      <c r="M13" s="12"/>
      <c r="N13" s="12"/>
      <c r="O13" s="14"/>
      <c r="P13" s="14"/>
    </row>
    <row r="14" spans="1:16" ht="15.75">
      <c r="A14" s="46">
        <f>IF((AND(H14=H13,G14=G13)),A13,COUNT($G$5:G14))</f>
        <v>9</v>
      </c>
      <c r="B14" s="47" t="str">
        <f>VLOOKUP(F14,'Tablica rezultata'!D:E,2,FALSE)</f>
        <v>FFVAL (Foto-film-video amateri Luke)</v>
      </c>
      <c r="C14" s="47" t="str">
        <f>VLOOKUP(F14,'Tablica rezultata'!D:F,3,0)</f>
        <v>Luka</v>
      </c>
      <c r="D14" s="47" t="str">
        <f>VLOOKUP(F14,'Tablica rezultata'!D:K,8,FALSE)</f>
        <v>https://vimeo.com/190250024</v>
      </c>
      <c r="E14" s="47" t="str">
        <f>VLOOKUP(F14,'Tablica rezultata'!D:L,9,0)</f>
        <v>Mladen Božić</v>
      </c>
      <c r="F14" s="44" t="s">
        <v>279</v>
      </c>
      <c r="G14" s="47">
        <f>VLOOKUP(F14,'Tablica rezultata'!D:I,6,0)</f>
        <v>190</v>
      </c>
      <c r="H14" s="49">
        <f>VLOOKUP(F14,'Tablica rezultata'!D:J,7,0)</f>
        <v>4.2</v>
      </c>
      <c r="I14" s="11"/>
      <c r="J14" s="11"/>
      <c r="K14" s="12"/>
      <c r="L14" s="11"/>
      <c r="M14" s="12"/>
      <c r="N14" s="12"/>
      <c r="O14" s="14"/>
      <c r="P14" s="14"/>
    </row>
    <row r="15" spans="1:16" ht="15.75">
      <c r="A15" s="46">
        <f>IF((AND(H15=H14,G15=G14)),A14,COUNT($G$5:G15))</f>
        <v>11</v>
      </c>
      <c r="B15" s="47" t="str">
        <f>VLOOKUP(F15,'Tablica rezultata'!D:E,2,FALSE)</f>
        <v>Udruga Zagoski informatičko-robotički klub Sveti Križ Začretje</v>
      </c>
      <c r="C15" s="47" t="str">
        <f>VLOOKUP(F15,'Tablica rezultata'!D:F,3,0)</f>
        <v>Sveti Križ Začretje</v>
      </c>
      <c r="D15" s="47" t="str">
        <f>VLOOKUP(F15,'Tablica rezultata'!D:K,8,FALSE)</f>
        <v>https://vimeo.com/189432944</v>
      </c>
      <c r="E15" s="47" t="str">
        <f>VLOOKUP(F15,'Tablica rezultata'!D:L,9,0)</f>
        <v>Denis Kotarski</v>
      </c>
      <c r="F15" s="44" t="s">
        <v>2907</v>
      </c>
      <c r="G15" s="47">
        <f>VLOOKUP(F15,'Tablica rezultata'!D:I,6,0)</f>
        <v>190</v>
      </c>
      <c r="H15" s="49">
        <f>VLOOKUP(F15,'Tablica rezultata'!D:J,7,0)</f>
        <v>5</v>
      </c>
      <c r="I15" s="11"/>
      <c r="J15" s="11"/>
      <c r="K15" s="12"/>
      <c r="L15" s="11"/>
      <c r="M15" s="12"/>
      <c r="N15" s="12"/>
      <c r="O15" s="14"/>
      <c r="P15" s="14"/>
    </row>
    <row r="16" spans="1:16" ht="15.75">
      <c r="A16" s="46">
        <f>IF((AND(H16=H15,G16=G15)),A15,COUNT($G$5:G16))</f>
        <v>11</v>
      </c>
      <c r="B16" s="47" t="str">
        <f>VLOOKUP(F16,'Tablica rezultata'!D:E,2,FALSE)</f>
        <v>FFVAL (Foto-film-video amateri Luke)</v>
      </c>
      <c r="C16" s="47" t="str">
        <f>VLOOKUP(F16,'Tablica rezultata'!D:F,3,0)</f>
        <v>Luka</v>
      </c>
      <c r="D16" s="47" t="str">
        <f>VLOOKUP(F16,'Tablica rezultata'!D:K,8,FALSE)</f>
        <v>https://vimeo.com/190249942</v>
      </c>
      <c r="E16" s="47" t="str">
        <f>VLOOKUP(F16,'Tablica rezultata'!D:L,9,0)</f>
        <v>Mladen Božić</v>
      </c>
      <c r="F16" s="44" t="s">
        <v>273</v>
      </c>
      <c r="G16" s="47">
        <f>VLOOKUP(F16,'Tablica rezultata'!D:I,6,0)</f>
        <v>190</v>
      </c>
      <c r="H16" s="49">
        <f>VLOOKUP(F16,'Tablica rezultata'!D:J,7,0)</f>
        <v>5</v>
      </c>
      <c r="I16" s="11"/>
      <c r="J16" s="11"/>
      <c r="K16" s="12"/>
      <c r="L16" s="11"/>
      <c r="M16" s="12"/>
      <c r="N16" s="12"/>
      <c r="O16" s="14"/>
      <c r="P16" s="14"/>
    </row>
    <row r="17" spans="1:16" ht="15.75">
      <c r="A17" s="46">
        <f>IF((AND(H17=H16,G17=G16)),A16,COUNT($G$5:G17))</f>
        <v>13</v>
      </c>
      <c r="B17" s="47" t="str">
        <f>VLOOKUP(F17,'Tablica rezultata'!D:E,2,FALSE)</f>
        <v>FFVAL (Foto-film-video amateri Luke)</v>
      </c>
      <c r="C17" s="47" t="str">
        <f>VLOOKUP(F17,'Tablica rezultata'!D:F,3,0)</f>
        <v>Luka</v>
      </c>
      <c r="D17" s="47" t="str">
        <f>VLOOKUP(F17,'Tablica rezultata'!D:K,8,FALSE)</f>
        <v>https://vimeo.com/190249971</v>
      </c>
      <c r="E17" s="47" t="str">
        <f>VLOOKUP(F17,'Tablica rezultata'!D:L,9,0)</f>
        <v>Mladen Božić</v>
      </c>
      <c r="F17" s="44" t="s">
        <v>275</v>
      </c>
      <c r="G17" s="47">
        <f>VLOOKUP(F17,'Tablica rezultata'!D:I,6,0)</f>
        <v>190</v>
      </c>
      <c r="H17" s="49">
        <f>VLOOKUP(F17,'Tablica rezultata'!D:J,7,0)</f>
        <v>6</v>
      </c>
      <c r="I17" s="11"/>
      <c r="J17" s="11"/>
      <c r="K17" s="12"/>
      <c r="L17" s="11"/>
      <c r="M17" s="12"/>
      <c r="N17" s="12"/>
      <c r="O17" s="14"/>
      <c r="P17" s="14"/>
    </row>
    <row r="18" spans="1:16" ht="15.75">
      <c r="A18" s="46">
        <f>IF((AND(H18=H17,G18=G17)),A17,COUNT($G$5:G18))</f>
        <v>13</v>
      </c>
      <c r="B18" s="47" t="str">
        <f>VLOOKUP(F18,'Tablica rezultata'!D:E,2,FALSE)</f>
        <v>FFVAL (Foto-film-video amateri Luke)</v>
      </c>
      <c r="C18" s="47" t="str">
        <f>VLOOKUP(F18,'Tablica rezultata'!D:F,3,0)</f>
        <v>Luka</v>
      </c>
      <c r="D18" s="47" t="str">
        <f>VLOOKUP(F18,'Tablica rezultata'!D:K,8,FALSE)</f>
        <v>https://vimeo.com/190250002</v>
      </c>
      <c r="E18" s="47" t="str">
        <f>VLOOKUP(F18,'Tablica rezultata'!D:L,9,0)</f>
        <v>Mladen Božić</v>
      </c>
      <c r="F18" s="44" t="s">
        <v>277</v>
      </c>
      <c r="G18" s="47">
        <f>VLOOKUP(F18,'Tablica rezultata'!D:I,6,0)</f>
        <v>190</v>
      </c>
      <c r="H18" s="49">
        <f>VLOOKUP(F18,'Tablica rezultata'!D:J,7,0)</f>
        <v>6</v>
      </c>
      <c r="I18" s="11"/>
      <c r="J18" s="11"/>
      <c r="K18" s="12"/>
      <c r="L18" s="11"/>
      <c r="M18" s="12"/>
      <c r="N18" s="12"/>
      <c r="O18" s="14"/>
      <c r="P18" s="14"/>
    </row>
    <row r="19" spans="1:16" ht="15.75">
      <c r="A19" s="46">
        <f>IF((AND(H19=H18,G19=G18)),A18,COUNT($G$5:G19))</f>
        <v>15</v>
      </c>
      <c r="B19" s="47" t="str">
        <f>VLOOKUP(F19,'Tablica rezultata'!D:E,2,FALSE)</f>
        <v>Udruga Zagoski informatičko-robotički klub Sveti Križ Začretje</v>
      </c>
      <c r="C19" s="47" t="str">
        <f>VLOOKUP(F19,'Tablica rezultata'!D:F,3,0)</f>
        <v>Sveti Križ Začretje</v>
      </c>
      <c r="D19" s="47" t="str">
        <f>VLOOKUP(F19,'Tablica rezultata'!D:K,8,FALSE)</f>
        <v>https://vimeo.com/189434446</v>
      </c>
      <c r="E19" s="47" t="str">
        <f>VLOOKUP(F19,'Tablica rezultata'!D:L,9,0)</f>
        <v>Denis Kotarski</v>
      </c>
      <c r="F19" s="44" t="s">
        <v>2908</v>
      </c>
      <c r="G19" s="47">
        <f>VLOOKUP(F19,'Tablica rezultata'!D:I,6,0)</f>
        <v>190</v>
      </c>
      <c r="H19" s="49">
        <f>VLOOKUP(F19,'Tablica rezultata'!D:J,7,0)</f>
        <v>6.1</v>
      </c>
      <c r="I19" s="11"/>
      <c r="J19" s="11"/>
      <c r="K19" s="12"/>
      <c r="L19" s="11"/>
      <c r="M19" s="12"/>
      <c r="N19" s="12"/>
      <c r="O19" s="14"/>
      <c r="P19" s="14"/>
    </row>
    <row r="20" spans="1:16" ht="15.75">
      <c r="A20" s="46">
        <f>IF((AND(H20=H19,G20=G19)),A19,COUNT($G$5:G20))</f>
        <v>15</v>
      </c>
      <c r="B20" s="47" t="str">
        <f>VLOOKUP(F20,'Tablica rezultata'!D:E,2,FALSE)</f>
        <v>OŠ Augusta Cesarca, Krapina</v>
      </c>
      <c r="C20" s="47" t="str">
        <f>VLOOKUP(F20,'Tablica rezultata'!D:F,3,0)</f>
        <v>Krapina</v>
      </c>
      <c r="D20" s="47" t="str">
        <f>VLOOKUP(F20,'Tablica rezultata'!D:K,8,FALSE)</f>
        <v>https://vimeo.com/190351384</v>
      </c>
      <c r="E20" s="47" t="str">
        <f>VLOOKUP(F20,'Tablica rezultata'!D:L,9,0)</f>
        <v>Miljenko Ilić</v>
      </c>
      <c r="F20" s="44" t="s">
        <v>1134</v>
      </c>
      <c r="G20" s="47">
        <f>VLOOKUP(F20,'Tablica rezultata'!D:I,6,0)</f>
        <v>190</v>
      </c>
      <c r="H20" s="49">
        <f>VLOOKUP(F20,'Tablica rezultata'!D:J,7,0)</f>
        <v>6.1</v>
      </c>
      <c r="I20" s="11"/>
      <c r="J20" s="11"/>
      <c r="K20" s="12"/>
      <c r="L20" s="11"/>
      <c r="M20" s="12"/>
      <c r="N20" s="12"/>
      <c r="O20" s="14"/>
      <c r="P20" s="14"/>
    </row>
    <row r="21" spans="1:16" ht="15.75">
      <c r="A21" s="46">
        <f>IF((AND(H21=H20,G21=G20)),A20,COUNT($G$5:G21))</f>
        <v>17</v>
      </c>
      <c r="B21" s="47" t="str">
        <f>VLOOKUP(F21,'Tablica rezultata'!D:E,2,FALSE)</f>
        <v>OŠ Bistra</v>
      </c>
      <c r="C21" s="47" t="str">
        <f>VLOOKUP(F21,'Tablica rezultata'!D:F,3,0)</f>
        <v>Poljanica Bistranska</v>
      </c>
      <c r="D21" s="47" t="str">
        <f>VLOOKUP(F21,'Tablica rezultata'!D:K,8,FALSE)</f>
        <v>https://vimeo.com/190437393</v>
      </c>
      <c r="E21" s="47" t="str">
        <f>VLOOKUP(F21,'Tablica rezultata'!D:L,9,0)</f>
        <v>Sandra Škrlin</v>
      </c>
      <c r="F21" s="44" t="s">
        <v>1738</v>
      </c>
      <c r="G21" s="47">
        <f>VLOOKUP(F21,'Tablica rezultata'!D:I,6,0)</f>
        <v>190</v>
      </c>
      <c r="H21" s="49">
        <f>VLOOKUP(F21,'Tablica rezultata'!D:J,7,0)</f>
        <v>6.2</v>
      </c>
      <c r="I21" s="11"/>
      <c r="J21" s="11"/>
      <c r="K21" s="12"/>
      <c r="L21" s="11"/>
      <c r="M21" s="12"/>
      <c r="N21" s="12"/>
      <c r="O21" s="14"/>
      <c r="P21" s="14"/>
    </row>
    <row r="22" spans="1:16" ht="15.75">
      <c r="A22" s="46">
        <f>IF((AND(H22=H21,G22=G21)),A21,COUNT($G$5:G22))</f>
        <v>18</v>
      </c>
      <c r="B22" s="47" t="str">
        <f>VLOOKUP(F22,'Tablica rezultata'!D:E,2,FALSE)</f>
        <v>OŠ Bistra</v>
      </c>
      <c r="C22" s="47" t="str">
        <f>VLOOKUP(F22,'Tablica rezultata'!D:F,3,0)</f>
        <v>Poljanica Bistranska</v>
      </c>
      <c r="D22" s="47" t="str">
        <f>VLOOKUP(F22,'Tablica rezultata'!D:K,8,FALSE)</f>
        <v>https://vimeo.com/190437450</v>
      </c>
      <c r="E22" s="47" t="str">
        <f>VLOOKUP(F22,'Tablica rezultata'!D:L,9,0)</f>
        <v>Sandra Škrlin</v>
      </c>
      <c r="F22" s="44" t="s">
        <v>1740</v>
      </c>
      <c r="G22" s="47">
        <f>VLOOKUP(F22,'Tablica rezultata'!D:I,6,0)</f>
        <v>190</v>
      </c>
      <c r="H22" s="49">
        <f>VLOOKUP(F22,'Tablica rezultata'!D:J,7,0)</f>
        <v>6.6</v>
      </c>
      <c r="I22" s="11"/>
      <c r="J22" s="13"/>
      <c r="K22" s="12"/>
      <c r="L22" s="11"/>
      <c r="M22" s="12"/>
      <c r="N22" s="12"/>
      <c r="O22" s="14"/>
      <c r="P22" s="14"/>
    </row>
    <row r="23" spans="1:16" ht="15.75">
      <c r="A23" s="46">
        <f>IF((AND(H23=H22,G23=G22)),A22,COUNT($G$5:G23))</f>
        <v>19</v>
      </c>
      <c r="B23" s="47" t="str">
        <f>VLOOKUP(F23,'Tablica rezultata'!D:E,2,FALSE)</f>
        <v>FFVAL (Foto-film-video amateri Luke)</v>
      </c>
      <c r="C23" s="47" t="str">
        <f>VLOOKUP(F23,'Tablica rezultata'!D:F,3,0)</f>
        <v>Luka</v>
      </c>
      <c r="D23" s="47" t="str">
        <f>VLOOKUP(F23,'Tablica rezultata'!D:K,8,FALSE)</f>
        <v>https://vimeo.com/190250053</v>
      </c>
      <c r="E23" s="47" t="str">
        <f>VLOOKUP(F23,'Tablica rezultata'!D:L,9,0)</f>
        <v>Mladen Božić</v>
      </c>
      <c r="F23" s="44" t="s">
        <v>281</v>
      </c>
      <c r="G23" s="47">
        <f>VLOOKUP(F23,'Tablica rezultata'!D:I,6,0)</f>
        <v>190</v>
      </c>
      <c r="H23" s="49">
        <f>VLOOKUP(F23,'Tablica rezultata'!D:J,7,0)</f>
        <v>7</v>
      </c>
      <c r="I23" s="11"/>
      <c r="J23" s="13"/>
      <c r="K23" s="12"/>
      <c r="L23" s="11"/>
      <c r="M23" s="12"/>
      <c r="N23" s="12"/>
      <c r="O23" s="14"/>
      <c r="P23" s="14"/>
    </row>
    <row r="24" spans="1:16" ht="15.75">
      <c r="A24" s="46">
        <f>IF((AND(H24=H23,G24=G23)),A23,COUNT($G$5:G24))</f>
        <v>20</v>
      </c>
      <c r="B24" s="47" t="str">
        <f>VLOOKUP(F24,'Tablica rezultata'!D:E,2,FALSE)</f>
        <v>Udruga Zagoski informatičko-robotički klub Sveti Križ Začretje</v>
      </c>
      <c r="C24" s="47" t="str">
        <f>VLOOKUP(F24,'Tablica rezultata'!D:F,3,0)</f>
        <v>Sveti Križ Začretje</v>
      </c>
      <c r="D24" s="47" t="str">
        <f>VLOOKUP(F24,'Tablica rezultata'!D:K,8,FALSE)</f>
        <v>https://vimeo.com/189433080</v>
      </c>
      <c r="E24" s="47" t="str">
        <f>VLOOKUP(F24,'Tablica rezultata'!D:L,9,0)</f>
        <v>Denis Kotarski</v>
      </c>
      <c r="F24" s="44" t="s">
        <v>2909</v>
      </c>
      <c r="G24" s="47">
        <f>VLOOKUP(F24,'Tablica rezultata'!D:I,6,0)</f>
        <v>190</v>
      </c>
      <c r="H24" s="49">
        <f>VLOOKUP(F24,'Tablica rezultata'!D:J,7,0)</f>
        <v>7.1</v>
      </c>
      <c r="I24" s="11"/>
      <c r="J24" s="11"/>
      <c r="K24" s="12"/>
      <c r="L24" s="11"/>
      <c r="M24" s="12"/>
      <c r="N24" s="12"/>
      <c r="O24" s="14"/>
      <c r="P24" s="14"/>
    </row>
    <row r="25" spans="1:16" ht="15.75">
      <c r="A25" s="46">
        <f>IF((AND(H25=H24,G25=G24)),A24,COUNT($G$5:G25))</f>
        <v>21</v>
      </c>
      <c r="B25" s="47" t="str">
        <f>VLOOKUP(F25,'Tablica rezultata'!D:E,2,FALSE)</f>
        <v>Udruga Zagoski informatičko-robotički klub Sveti Križ Začretje</v>
      </c>
      <c r="C25" s="47" t="str">
        <f>VLOOKUP(F25,'Tablica rezultata'!D:F,3,0)</f>
        <v>Sveti Križ Začretje</v>
      </c>
      <c r="D25" s="47" t="str">
        <f>VLOOKUP(F25,'Tablica rezultata'!D:K,8,FALSE)</f>
        <v>https://vimeo.com/189434544</v>
      </c>
      <c r="E25" s="47" t="str">
        <f>VLOOKUP(F25,'Tablica rezultata'!D:L,9,0)</f>
        <v>Denis Kotarski</v>
      </c>
      <c r="F25" s="44" t="s">
        <v>2905</v>
      </c>
      <c r="G25" s="47">
        <f>VLOOKUP(F25,'Tablica rezultata'!D:I,6,0)</f>
        <v>190</v>
      </c>
      <c r="H25" s="49">
        <f>VLOOKUP(F25,'Tablica rezultata'!D:J,7,0)</f>
        <v>7.5</v>
      </c>
      <c r="I25" s="11"/>
      <c r="J25" s="13"/>
      <c r="K25" s="12"/>
      <c r="L25" s="11"/>
      <c r="M25" s="12"/>
      <c r="N25" s="12"/>
      <c r="O25" s="14"/>
      <c r="P25" s="14"/>
    </row>
    <row r="26" spans="1:16" ht="15.75">
      <c r="A26" s="46">
        <f>IF((AND(H26=H25,G26=G25)),A25,COUNT($G$5:G26))</f>
        <v>22</v>
      </c>
      <c r="B26" s="47" t="str">
        <f>VLOOKUP(F26,'Tablica rezultata'!D:E,2,FALSE)</f>
        <v>OŠ Bistra</v>
      </c>
      <c r="C26" s="47" t="str">
        <f>VLOOKUP(F26,'Tablica rezultata'!D:F,3,0)</f>
        <v>Poljanica Bistranska</v>
      </c>
      <c r="D26" s="47" t="str">
        <f>VLOOKUP(F26,'Tablica rezultata'!D:K,8,FALSE)</f>
        <v>https://vimeo.com/190437341</v>
      </c>
      <c r="E26" s="47" t="str">
        <f>VLOOKUP(F26,'Tablica rezultata'!D:L,9,0)</f>
        <v>Sandra Škrlin</v>
      </c>
      <c r="F26" s="44" t="s">
        <v>1736</v>
      </c>
      <c r="G26" s="47">
        <f>VLOOKUP(F26,'Tablica rezultata'!D:I,6,0)</f>
        <v>190</v>
      </c>
      <c r="H26" s="49">
        <f>VLOOKUP(F26,'Tablica rezultata'!D:J,7,0)</f>
        <v>7.6</v>
      </c>
      <c r="I26" s="11"/>
      <c r="J26" s="11"/>
      <c r="K26" s="12"/>
      <c r="L26" s="11"/>
      <c r="M26" s="12"/>
      <c r="N26" s="12"/>
      <c r="O26" s="14"/>
      <c r="P26" s="14"/>
    </row>
    <row r="27" spans="1:16" ht="15.75">
      <c r="A27" s="46">
        <f>IF((AND(H27=H26,G27=G26)),A26,COUNT($G$5:G27))</f>
        <v>23</v>
      </c>
      <c r="B27" s="47" t="str">
        <f>VLOOKUP(F27,'Tablica rezultata'!D:E,2,FALSE)</f>
        <v>OŠ Bistra</v>
      </c>
      <c r="C27" s="47" t="str">
        <f>VLOOKUP(F27,'Tablica rezultata'!D:F,3,0)</f>
        <v>Poljanica Bistranska</v>
      </c>
      <c r="D27" s="47" t="str">
        <f>VLOOKUP(F27,'Tablica rezultata'!D:K,8,FALSE)</f>
        <v>https://vimeo.com/190437218</v>
      </c>
      <c r="E27" s="47" t="str">
        <f>VLOOKUP(F27,'Tablica rezultata'!D:L,9,0)</f>
        <v>Sandra Škrlin</v>
      </c>
      <c r="F27" s="44" t="s">
        <v>1733</v>
      </c>
      <c r="G27" s="47">
        <f>VLOOKUP(F27,'Tablica rezultata'!D:I,6,0)</f>
        <v>190</v>
      </c>
      <c r="H27" s="49">
        <f>VLOOKUP(F27,'Tablica rezultata'!D:J,7,0)</f>
        <v>7.7</v>
      </c>
      <c r="I27" s="11"/>
      <c r="J27" s="11"/>
      <c r="K27" s="12"/>
      <c r="L27" s="11"/>
      <c r="M27" s="12"/>
      <c r="N27" s="12"/>
      <c r="O27" s="14"/>
      <c r="P27" s="14"/>
    </row>
    <row r="28" spans="1:16" ht="15.75">
      <c r="A28" s="46">
        <f>IF((AND(H28=H27,G28=G27)),A27,COUNT($G$5:G28))</f>
        <v>24</v>
      </c>
      <c r="B28" s="47" t="str">
        <f>VLOOKUP(F28,'Tablica rezultata'!D:E,2,FALSE)</f>
        <v>Udruga Zagoski informatičko-robotički klub Sveti Križ Začretje</v>
      </c>
      <c r="C28" s="47" t="str">
        <f>VLOOKUP(F28,'Tablica rezultata'!D:F,3,0)</f>
        <v>Sveti Križ Začretje</v>
      </c>
      <c r="D28" s="47" t="str">
        <f>VLOOKUP(F28,'Tablica rezultata'!D:K,8,FALSE)</f>
        <v>https://vimeo.com/189433383</v>
      </c>
      <c r="E28" s="47" t="str">
        <f>VLOOKUP(F28,'Tablica rezultata'!D:L,9,0)</f>
        <v>Denis Kotarski</v>
      </c>
      <c r="F28" s="44" t="s">
        <v>2910</v>
      </c>
      <c r="G28" s="47">
        <f>VLOOKUP(F28,'Tablica rezultata'!D:I,6,0)</f>
        <v>190</v>
      </c>
      <c r="H28" s="49">
        <f>VLOOKUP(F28,'Tablica rezultata'!D:J,7,0)</f>
        <v>8</v>
      </c>
      <c r="I28" s="11"/>
      <c r="J28" s="11"/>
      <c r="K28" s="12"/>
      <c r="L28" s="11"/>
      <c r="M28" s="12"/>
      <c r="N28" s="12"/>
      <c r="O28" s="14"/>
      <c r="P28" s="14"/>
    </row>
    <row r="29" spans="1:16" ht="15.75">
      <c r="A29" s="46">
        <f>IF((AND(H29=H28,G29=G28)),A28,COUNT($G$5:G29))</f>
        <v>24</v>
      </c>
      <c r="B29" s="47" t="str">
        <f>VLOOKUP(F29,'Tablica rezultata'!D:E,2,FALSE)</f>
        <v>Udruga Zagoski informatičko-robotički klub Sveti Križ Začretje</v>
      </c>
      <c r="C29" s="47" t="str">
        <f>VLOOKUP(F29,'Tablica rezultata'!D:F,3,0)</f>
        <v>Sveti Križ Začretje</v>
      </c>
      <c r="D29" s="47" t="str">
        <f>VLOOKUP(F29,'Tablica rezultata'!D:K,8,FALSE)</f>
        <v>https://vimeo.com/189433183</v>
      </c>
      <c r="E29" s="47" t="str">
        <f>VLOOKUP(F29,'Tablica rezultata'!D:L,9,0)</f>
        <v>Denis Kotarski</v>
      </c>
      <c r="F29" s="44" t="s">
        <v>2911</v>
      </c>
      <c r="G29" s="47">
        <f>VLOOKUP(F29,'Tablica rezultata'!D:I,6,0)</f>
        <v>190</v>
      </c>
      <c r="H29" s="49">
        <f>VLOOKUP(F29,'Tablica rezultata'!D:J,7,0)</f>
        <v>8</v>
      </c>
      <c r="I29" s="11"/>
      <c r="J29" s="13"/>
      <c r="K29" s="12"/>
      <c r="L29" s="11"/>
      <c r="M29" s="12"/>
      <c r="N29" s="12"/>
      <c r="O29" s="14"/>
      <c r="P29" s="14"/>
    </row>
    <row r="30" spans="1:16" ht="15.75">
      <c r="A30" s="46">
        <f>IF((AND(H30=H29,G30=G29)),A29,COUNT($G$5:G30))</f>
        <v>24</v>
      </c>
      <c r="B30" s="47" t="str">
        <f>VLOOKUP(F30,'Tablica rezultata'!D:E,2,FALSE)</f>
        <v>OŠ Josipa Broza</v>
      </c>
      <c r="C30" s="47" t="str">
        <f>VLOOKUP(F30,'Tablica rezultata'!D:F,3,0)</f>
        <v>Kumrovec</v>
      </c>
      <c r="D30" s="47" t="str">
        <f>VLOOKUP(F30,'Tablica rezultata'!D:K,8,FALSE)</f>
        <v>https://vimeo.com/190068579</v>
      </c>
      <c r="E30" s="47" t="str">
        <f>VLOOKUP(F30,'Tablica rezultata'!D:L,9,0)</f>
        <v>Nenad Sušec</v>
      </c>
      <c r="F30" s="44" t="s">
        <v>952</v>
      </c>
      <c r="G30" s="47">
        <f>VLOOKUP(F30,'Tablica rezultata'!D:I,6,0)</f>
        <v>190</v>
      </c>
      <c r="H30" s="49">
        <f>VLOOKUP(F30,'Tablica rezultata'!D:J,7,0)</f>
        <v>8</v>
      </c>
      <c r="I30" s="11"/>
      <c r="J30" s="13"/>
      <c r="K30" s="17"/>
      <c r="L30" s="11"/>
      <c r="M30" s="12"/>
      <c r="N30" s="12"/>
      <c r="O30" s="14"/>
      <c r="P30" s="14"/>
    </row>
    <row r="31" spans="1:16" ht="15.75">
      <c r="A31" s="46">
        <f>IF((AND(H31=H30,G31=G30)),A30,COUNT($G$5:G31))</f>
        <v>24</v>
      </c>
      <c r="B31" s="47" t="str">
        <f>VLOOKUP(F31,'Tablica rezultata'!D:E,2,FALSE)</f>
        <v>OŠ Josipa Broza</v>
      </c>
      <c r="C31" s="47" t="str">
        <f>VLOOKUP(F31,'Tablica rezultata'!D:F,3,0)</f>
        <v>Kumrovec</v>
      </c>
      <c r="D31" s="47" t="str">
        <f>VLOOKUP(F31,'Tablica rezultata'!D:K,8,FALSE)</f>
        <v>https://vimeo.com/190068586</v>
      </c>
      <c r="E31" s="47" t="str">
        <f>VLOOKUP(F31,'Tablica rezultata'!D:L,9,0)</f>
        <v>Nenad Sušec</v>
      </c>
      <c r="F31" s="44" t="s">
        <v>959</v>
      </c>
      <c r="G31" s="47">
        <f>VLOOKUP(F31,'Tablica rezultata'!D:I,6,0)</f>
        <v>190</v>
      </c>
      <c r="H31" s="49">
        <f>VLOOKUP(F31,'Tablica rezultata'!D:J,7,0)</f>
        <v>8</v>
      </c>
      <c r="I31" s="11"/>
      <c r="J31" s="13"/>
      <c r="K31" s="17"/>
      <c r="L31" s="11"/>
      <c r="M31" s="12"/>
      <c r="N31" s="12"/>
      <c r="O31" s="14"/>
      <c r="P31" s="14"/>
    </row>
    <row r="32" spans="1:16" ht="15.75">
      <c r="A32" s="46">
        <f>IF((AND(H32=H31,G32=G31)),A31,COUNT($G$5:G32))</f>
        <v>24</v>
      </c>
      <c r="B32" s="47" t="str">
        <f>VLOOKUP(F32,'Tablica rezultata'!D:E,2,FALSE)</f>
        <v>OŠ Josipa Broza</v>
      </c>
      <c r="C32" s="47" t="str">
        <f>VLOOKUP(F32,'Tablica rezultata'!D:F,3,0)</f>
        <v>Kumrovec</v>
      </c>
      <c r="D32" s="47" t="str">
        <f>VLOOKUP(F32,'Tablica rezultata'!D:K,8,FALSE)</f>
        <v>https://vimeo.com/190078439</v>
      </c>
      <c r="E32" s="47" t="str">
        <f>VLOOKUP(F32,'Tablica rezultata'!D:L,9,0)</f>
        <v>Nenad Sušec</v>
      </c>
      <c r="F32" s="44" t="s">
        <v>965</v>
      </c>
      <c r="G32" s="47">
        <f>VLOOKUP(F32,'Tablica rezultata'!D:I,6,0)</f>
        <v>190</v>
      </c>
      <c r="H32" s="49">
        <f>VLOOKUP(F32,'Tablica rezultata'!D:J,7,0)</f>
        <v>8</v>
      </c>
    </row>
    <row r="33" spans="1:16" ht="15.75">
      <c r="A33" s="46">
        <f>IF((AND(H33=H32,G33=G32)),A32,COUNT($G$5:G33))</f>
        <v>29</v>
      </c>
      <c r="B33" s="47" t="str">
        <f>VLOOKUP(F33,'Tablica rezultata'!D:E,2,FALSE)</f>
        <v>OŠ Augusta Cesarca, Krapina</v>
      </c>
      <c r="C33" s="47" t="str">
        <f>VLOOKUP(F33,'Tablica rezultata'!D:F,3,0)</f>
        <v>Krapina</v>
      </c>
      <c r="D33" s="47" t="str">
        <f>VLOOKUP(F33,'Tablica rezultata'!D:K,8,FALSE)</f>
        <v>https://vimeo.com/190351643</v>
      </c>
      <c r="E33" s="47" t="str">
        <f>VLOOKUP(F33,'Tablica rezultata'!D:L,9,0)</f>
        <v>Miljenko Ilić</v>
      </c>
      <c r="F33" s="44" t="s">
        <v>1136</v>
      </c>
      <c r="G33" s="47">
        <f>VLOOKUP(F33,'Tablica rezultata'!D:I,6,0)</f>
        <v>190</v>
      </c>
      <c r="H33" s="49">
        <f>VLOOKUP(F33,'Tablica rezultata'!D:J,7,0)</f>
        <v>8.1</v>
      </c>
    </row>
    <row r="34" spans="1:16" ht="15.75">
      <c r="A34" s="46">
        <f>IF((AND(H34=H33,G34=G33)),A33,COUNT($G$5:G34))</f>
        <v>29</v>
      </c>
      <c r="B34" s="47" t="str">
        <f>VLOOKUP(F34,'Tablica rezultata'!D:E,2,FALSE)</f>
        <v>OŠ Augusta Cesarca, Krapina</v>
      </c>
      <c r="C34" s="47" t="str">
        <f>VLOOKUP(F34,'Tablica rezultata'!D:F,3,0)</f>
        <v>Krapina</v>
      </c>
      <c r="D34" s="47" t="str">
        <f>VLOOKUP(F34,'Tablica rezultata'!D:K,8,FALSE)</f>
        <v>https://vimeo.com/190352059</v>
      </c>
      <c r="E34" s="47" t="str">
        <f>VLOOKUP(F34,'Tablica rezultata'!D:L,9,0)</f>
        <v>Miljenko Ilić</v>
      </c>
      <c r="F34" s="44" t="s">
        <v>1142</v>
      </c>
      <c r="G34" s="47">
        <f>VLOOKUP(F34,'Tablica rezultata'!D:I,6,0)</f>
        <v>190</v>
      </c>
      <c r="H34" s="49">
        <f>VLOOKUP(F34,'Tablica rezultata'!D:J,7,0)</f>
        <v>8.1</v>
      </c>
    </row>
    <row r="35" spans="1:16" ht="15.75">
      <c r="A35" s="46">
        <f>IF((AND(H35=H34,G35=G34)),A34,COUNT($G$5:G35))</f>
        <v>31</v>
      </c>
      <c r="B35" s="47" t="str">
        <f>VLOOKUP(F35,'Tablica rezultata'!D:E,2,FALSE)</f>
        <v>Udruga Zagoski informatičko-robotički klub Sveti Križ Začretje</v>
      </c>
      <c r="C35" s="47" t="str">
        <f>VLOOKUP(F35,'Tablica rezultata'!D:F,3,0)</f>
        <v>Sveti Križ Začretje</v>
      </c>
      <c r="D35" s="47" t="str">
        <f>VLOOKUP(F35,'Tablica rezultata'!D:K,8,FALSE)</f>
        <v>https://vimeo.com/189433147</v>
      </c>
      <c r="E35" s="47" t="str">
        <f>VLOOKUP(F35,'Tablica rezultata'!D:L,9,0)</f>
        <v>Denis Kotarski</v>
      </c>
      <c r="F35" s="44" t="s">
        <v>2912</v>
      </c>
      <c r="G35" s="47">
        <f>VLOOKUP(F35,'Tablica rezultata'!D:I,6,0)</f>
        <v>190</v>
      </c>
      <c r="H35" s="49">
        <f>VLOOKUP(F35,'Tablica rezultata'!D:J,7,0)</f>
        <v>8.1999999999999993</v>
      </c>
      <c r="I35" s="11"/>
      <c r="J35" s="11"/>
      <c r="K35" s="12"/>
      <c r="L35" s="11"/>
      <c r="M35" s="12"/>
      <c r="N35" s="12"/>
      <c r="O35" s="14"/>
      <c r="P35" s="14"/>
    </row>
    <row r="36" spans="1:16" ht="15.75">
      <c r="A36" s="46">
        <f>IF((AND(H36=H35,G36=G35)),A35,COUNT($G$5:G36))</f>
        <v>32</v>
      </c>
      <c r="B36" s="47" t="str">
        <f>VLOOKUP(F36,'Tablica rezultata'!D:E,2,FALSE)</f>
        <v>OŠ Josipa Broza</v>
      </c>
      <c r="C36" s="47" t="str">
        <f>VLOOKUP(F36,'Tablica rezultata'!D:F,3,0)</f>
        <v>Kumrovec</v>
      </c>
      <c r="D36" s="47" t="str">
        <f>VLOOKUP(F36,'Tablica rezultata'!D:K,8,FALSE)</f>
        <v>https://vimeo.com/190068584</v>
      </c>
      <c r="E36" s="47" t="str">
        <f>VLOOKUP(F36,'Tablica rezultata'!D:L,9,0)</f>
        <v>Nenad Sušec</v>
      </c>
      <c r="F36" s="44" t="s">
        <v>955</v>
      </c>
      <c r="G36" s="47">
        <f>VLOOKUP(F36,'Tablica rezultata'!D:I,6,0)</f>
        <v>190</v>
      </c>
      <c r="H36" s="49">
        <f>VLOOKUP(F36,'Tablica rezultata'!D:J,7,0)</f>
        <v>8.3000000000000007</v>
      </c>
      <c r="I36" s="11"/>
      <c r="J36" s="11"/>
      <c r="K36" s="12"/>
      <c r="L36" s="11"/>
      <c r="M36" s="12"/>
      <c r="N36" s="12"/>
      <c r="O36" s="14"/>
      <c r="P36" s="14"/>
    </row>
    <row r="37" spans="1:16" ht="15.75">
      <c r="A37" s="46">
        <f>IF((AND(H37=H36,G37=G36)),A36,COUNT($G$5:G37))</f>
        <v>32</v>
      </c>
      <c r="B37" s="47" t="str">
        <f>VLOOKUP(F37,'Tablica rezultata'!D:E,2,FALSE)</f>
        <v>OŠ Josipa Broza</v>
      </c>
      <c r="C37" s="47" t="str">
        <f>VLOOKUP(F37,'Tablica rezultata'!D:F,3,0)</f>
        <v>Kumrovec</v>
      </c>
      <c r="D37" s="47" t="str">
        <f>VLOOKUP(F37,'Tablica rezultata'!D:K,8,FALSE)</f>
        <v>https://vimeo.com/190068585</v>
      </c>
      <c r="E37" s="47" t="str">
        <f>VLOOKUP(F37,'Tablica rezultata'!D:L,9,0)</f>
        <v>Nenad Sušec</v>
      </c>
      <c r="F37" s="44" t="s">
        <v>957</v>
      </c>
      <c r="G37" s="47">
        <f>VLOOKUP(F37,'Tablica rezultata'!D:I,6,0)</f>
        <v>190</v>
      </c>
      <c r="H37" s="49">
        <f>VLOOKUP(F37,'Tablica rezultata'!D:J,7,0)</f>
        <v>8.3000000000000007</v>
      </c>
      <c r="I37" s="11"/>
      <c r="J37" s="11"/>
      <c r="K37" s="12"/>
      <c r="L37" s="11"/>
      <c r="M37" s="12"/>
      <c r="N37" s="12"/>
      <c r="O37" s="14"/>
      <c r="P37" s="14"/>
    </row>
    <row r="38" spans="1:16" ht="15.75">
      <c r="A38" s="46">
        <f>IF((AND(H38=H37,G38=G37)),A37,COUNT($G$5:G38))</f>
        <v>32</v>
      </c>
      <c r="B38" s="47" t="str">
        <f>VLOOKUP(F38,'Tablica rezultata'!D:E,2,FALSE)</f>
        <v>OŠ Josipa Broza</v>
      </c>
      <c r="C38" s="47" t="str">
        <f>VLOOKUP(F38,'Tablica rezultata'!D:F,3,0)</f>
        <v>Kumrovec</v>
      </c>
      <c r="D38" s="47" t="str">
        <f>VLOOKUP(F38,'Tablica rezultata'!D:K,8,FALSE)</f>
        <v>https://vimeo.com/190078437</v>
      </c>
      <c r="E38" s="47" t="str">
        <f>VLOOKUP(F38,'Tablica rezultata'!D:L,9,0)</f>
        <v>Nenad Sušec</v>
      </c>
      <c r="F38" s="44" t="s">
        <v>963</v>
      </c>
      <c r="G38" s="47">
        <f>VLOOKUP(F38,'Tablica rezultata'!D:I,6,0)</f>
        <v>190</v>
      </c>
      <c r="H38" s="49">
        <f>VLOOKUP(F38,'Tablica rezultata'!D:J,7,0)</f>
        <v>8.3000000000000007</v>
      </c>
      <c r="I38" s="11"/>
      <c r="J38" s="11"/>
      <c r="K38" s="12"/>
      <c r="L38" s="11"/>
      <c r="M38" s="12"/>
      <c r="N38" s="12"/>
      <c r="O38" s="14"/>
      <c r="P38" s="14"/>
    </row>
    <row r="39" spans="1:16" ht="15.75">
      <c r="A39" s="46">
        <f>IF((AND(H39=H38,G39=G38)),A38,COUNT($G$5:G39))</f>
        <v>35</v>
      </c>
      <c r="B39" s="47" t="str">
        <f>VLOOKUP(F39,'Tablica rezultata'!D:E,2,FALSE)</f>
        <v>Udruga Zagoski informatičko-robotički klub Sveti Križ Začretje</v>
      </c>
      <c r="C39" s="47" t="str">
        <f>VLOOKUP(F39,'Tablica rezultata'!D:F,3,0)</f>
        <v>Sveti Križ Začretje</v>
      </c>
      <c r="D39" s="47" t="str">
        <f>VLOOKUP(F39,'Tablica rezultata'!D:K,8,FALSE)</f>
        <v>https://vimeo.com/189433466</v>
      </c>
      <c r="E39" s="47" t="str">
        <f>VLOOKUP(F39,'Tablica rezultata'!D:L,9,0)</f>
        <v>Denis Kotarski</v>
      </c>
      <c r="F39" s="44" t="s">
        <v>2913</v>
      </c>
      <c r="G39" s="47">
        <f>VLOOKUP(F39,'Tablica rezultata'!D:I,6,0)</f>
        <v>190</v>
      </c>
      <c r="H39" s="49">
        <f>VLOOKUP(F39,'Tablica rezultata'!D:J,7,0)</f>
        <v>8.5</v>
      </c>
      <c r="I39" s="11"/>
      <c r="J39" s="11"/>
      <c r="K39" s="12"/>
      <c r="L39" s="11"/>
      <c r="M39" s="12"/>
      <c r="N39" s="12"/>
      <c r="O39" s="14"/>
      <c r="P39" s="14"/>
    </row>
    <row r="40" spans="1:16" ht="15.75">
      <c r="A40" s="46">
        <f>IF((AND(H40=H39,G40=G39)),A39,COUNT($G$5:G40))</f>
        <v>35</v>
      </c>
      <c r="B40" s="47" t="str">
        <f>VLOOKUP(F40,'Tablica rezultata'!D:E,2,FALSE)</f>
        <v>OŠ Josipa Broza</v>
      </c>
      <c r="C40" s="47" t="str">
        <f>VLOOKUP(F40,'Tablica rezultata'!D:F,3,0)</f>
        <v>Kumrovec</v>
      </c>
      <c r="D40" s="47" t="str">
        <f>VLOOKUP(F40,'Tablica rezultata'!D:K,8,FALSE)</f>
        <v>https://vimeo.com/190078444</v>
      </c>
      <c r="E40" s="47" t="str">
        <f>VLOOKUP(F40,'Tablica rezultata'!D:L,9,0)</f>
        <v>Nenad Sušec</v>
      </c>
      <c r="F40" s="44" t="s">
        <v>967</v>
      </c>
      <c r="G40" s="47">
        <f>VLOOKUP(F40,'Tablica rezultata'!D:I,6,0)</f>
        <v>190</v>
      </c>
      <c r="H40" s="49">
        <f>VLOOKUP(F40,'Tablica rezultata'!D:J,7,0)</f>
        <v>8.5</v>
      </c>
      <c r="I40" s="11"/>
      <c r="J40" s="11"/>
      <c r="K40" s="12"/>
      <c r="L40" s="11"/>
      <c r="M40" s="12"/>
      <c r="N40" s="12"/>
      <c r="O40" s="14"/>
      <c r="P40" s="14"/>
    </row>
    <row r="41" spans="1:16" ht="15.75">
      <c r="A41" s="46">
        <f>IF((AND(H41=H40,G41=G40)),A40,COUNT($G$5:G41))</f>
        <v>35</v>
      </c>
      <c r="B41" s="47" t="str">
        <f>VLOOKUP(F41,'Tablica rezultata'!D:E,2,FALSE)</f>
        <v>OŠ Josipa Broza</v>
      </c>
      <c r="C41" s="47" t="str">
        <f>VLOOKUP(F41,'Tablica rezultata'!D:F,3,0)</f>
        <v>Kumrovec</v>
      </c>
      <c r="D41" s="47" t="str">
        <f>VLOOKUP(F41,'Tablica rezultata'!D:K,8,FALSE)</f>
        <v>https://vimeo.com/190078447</v>
      </c>
      <c r="E41" s="47" t="str">
        <f>VLOOKUP(F41,'Tablica rezultata'!D:L,9,0)</f>
        <v>Nenad Sušec</v>
      </c>
      <c r="F41" s="44" t="s">
        <v>969</v>
      </c>
      <c r="G41" s="47">
        <f>VLOOKUP(F41,'Tablica rezultata'!D:I,6,0)</f>
        <v>190</v>
      </c>
      <c r="H41" s="49">
        <f>VLOOKUP(F41,'Tablica rezultata'!D:J,7,0)</f>
        <v>8.5</v>
      </c>
      <c r="I41" s="11"/>
      <c r="J41" s="11"/>
      <c r="K41" s="12"/>
      <c r="L41" s="11"/>
      <c r="M41" s="12"/>
      <c r="N41" s="12"/>
      <c r="O41" s="14"/>
      <c r="P41" s="14"/>
    </row>
    <row r="42" spans="1:16" ht="15.75">
      <c r="A42" s="46">
        <f>IF((AND(H42=H41,G42=G41)),A41,COUNT($G$5:G42))</f>
        <v>38</v>
      </c>
      <c r="B42" s="47" t="str">
        <f>VLOOKUP(F42,'Tablica rezultata'!D:E,2,FALSE)</f>
        <v>OŠ Augusta Cesarca, Krapina</v>
      </c>
      <c r="C42" s="47" t="str">
        <f>VLOOKUP(F42,'Tablica rezultata'!D:F,3,0)</f>
        <v>Krapina</v>
      </c>
      <c r="D42" s="47" t="str">
        <f>VLOOKUP(F42,'Tablica rezultata'!D:K,8,FALSE)</f>
        <v>https://vimeo.com/190097061</v>
      </c>
      <c r="E42" s="47" t="str">
        <f>VLOOKUP(F42,'Tablica rezultata'!D:L,9,0)</f>
        <v>Miljenko Ilić</v>
      </c>
      <c r="F42" s="44" t="s">
        <v>1126</v>
      </c>
      <c r="G42" s="47">
        <f>VLOOKUP(F42,'Tablica rezultata'!D:I,6,0)</f>
        <v>190</v>
      </c>
      <c r="H42" s="49">
        <f>VLOOKUP(F42,'Tablica rezultata'!D:J,7,0)</f>
        <v>8.8000000000000007</v>
      </c>
      <c r="I42" s="11"/>
      <c r="J42" s="11"/>
      <c r="K42" s="12"/>
      <c r="L42" s="11"/>
      <c r="M42" s="12"/>
      <c r="N42" s="12"/>
      <c r="O42" s="14"/>
      <c r="P42" s="14"/>
    </row>
    <row r="43" spans="1:16" ht="15.75">
      <c r="A43" s="46">
        <f>IF((AND(H43=H42,G43=G42)),A42,COUNT($G$5:G43))</f>
        <v>39</v>
      </c>
      <c r="B43" s="47" t="str">
        <f>VLOOKUP(F43,'Tablica rezultata'!D:E,2,FALSE)</f>
        <v>OŠ Josipa Broza</v>
      </c>
      <c r="C43" s="47" t="str">
        <f>VLOOKUP(F43,'Tablica rezultata'!D:F,3,0)</f>
        <v>Kumrovec</v>
      </c>
      <c r="D43" s="47" t="str">
        <f>VLOOKUP(F43,'Tablica rezultata'!D:K,8,FALSE)</f>
        <v>https://vimeo.com/190078434</v>
      </c>
      <c r="E43" s="47" t="str">
        <f>VLOOKUP(F43,'Tablica rezultata'!D:L,9,0)</f>
        <v>Nenad Sušec</v>
      </c>
      <c r="F43" s="44" t="s">
        <v>961</v>
      </c>
      <c r="G43" s="47">
        <f>VLOOKUP(F43,'Tablica rezultata'!D:I,6,0)</f>
        <v>190</v>
      </c>
      <c r="H43" s="49">
        <f>VLOOKUP(F43,'Tablica rezultata'!D:J,7,0)</f>
        <v>9.5</v>
      </c>
      <c r="I43" s="11"/>
      <c r="J43" s="11"/>
      <c r="K43" s="12"/>
      <c r="L43" s="11"/>
      <c r="M43" s="12"/>
      <c r="N43" s="12"/>
      <c r="O43" s="14"/>
      <c r="P43" s="14"/>
    </row>
    <row r="44" spans="1:16" ht="15.75">
      <c r="A44" s="46">
        <f>IF((AND(H44=H43,G44=G43)),A43,COUNT($G$5:G44))</f>
        <v>40</v>
      </c>
      <c r="B44" s="47" t="str">
        <f>VLOOKUP(F44,'Tablica rezultata'!D:E,2,FALSE)</f>
        <v>OŠ Augusta Cesarca, Krapina</v>
      </c>
      <c r="C44" s="47" t="str">
        <f>VLOOKUP(F44,'Tablica rezultata'!D:F,3,0)</f>
        <v>Krapina</v>
      </c>
      <c r="D44" s="47" t="str">
        <f>VLOOKUP(F44,'Tablica rezultata'!D:K,8,FALSE)</f>
        <v>https://vimeo.com/190093907</v>
      </c>
      <c r="E44" s="47" t="str">
        <f>VLOOKUP(F44,'Tablica rezultata'!D:L,9,0)</f>
        <v>Miljenko Ilić</v>
      </c>
      <c r="F44" s="44" t="s">
        <v>1113</v>
      </c>
      <c r="G44" s="47">
        <f>VLOOKUP(F44,'Tablica rezultata'!D:I,6,0)</f>
        <v>180</v>
      </c>
      <c r="H44" s="49">
        <f>VLOOKUP(F44,'Tablica rezultata'!D:J,7,0)</f>
        <v>4</v>
      </c>
      <c r="I44" s="11"/>
      <c r="J44" s="11"/>
      <c r="K44" s="12"/>
      <c r="L44" s="11"/>
      <c r="M44" s="12"/>
      <c r="N44" s="12"/>
      <c r="O44" s="14"/>
      <c r="P44" s="14"/>
    </row>
    <row r="45" spans="1:16" ht="15.75">
      <c r="A45" s="46">
        <f>IF((AND(H45=H44,G45=G44)),A44,COUNT($G$5:G45))</f>
        <v>41</v>
      </c>
      <c r="B45" s="47" t="str">
        <f>VLOOKUP(F45,'Tablica rezultata'!D:E,2,FALSE)</f>
        <v>OŠ  DONJA STUBICA</v>
      </c>
      <c r="C45" s="47" t="str">
        <f>VLOOKUP(F45,'Tablica rezultata'!D:F,3,0)</f>
        <v>Donja Stubica</v>
      </c>
      <c r="D45" s="47" t="str">
        <f>VLOOKUP(F45,'Tablica rezultata'!D:K,8,FALSE)</f>
        <v>https://vimeo.com/189347328</v>
      </c>
      <c r="E45" s="47" t="str">
        <f>VLOOKUP(F45,'Tablica rezultata'!D:L,9,0)</f>
        <v>Katarina Poslek</v>
      </c>
      <c r="F45" s="44" t="s">
        <v>106</v>
      </c>
      <c r="G45" s="48">
        <f>VLOOKUP(F45,'Tablica rezultata'!D:I,6,0)</f>
        <v>180</v>
      </c>
      <c r="H45" s="49">
        <f>VLOOKUP(F45,'Tablica rezultata'!D:J,7,0)</f>
        <v>4.5</v>
      </c>
      <c r="I45" s="11"/>
      <c r="J45" s="11"/>
      <c r="K45" s="12"/>
      <c r="L45" s="11"/>
      <c r="M45" s="12"/>
      <c r="N45" s="12"/>
      <c r="O45" s="14"/>
      <c r="P45" s="14"/>
    </row>
    <row r="46" spans="1:16" ht="15.75">
      <c r="A46" s="46">
        <f>IF((AND(H46=H45,G46=G45)),A45,COUNT($G$5:G46))</f>
        <v>42</v>
      </c>
      <c r="B46" s="47" t="str">
        <f>VLOOKUP(F46,'Tablica rezultata'!D:E,2,FALSE)</f>
        <v>OŠ  DONJA STUBICA</v>
      </c>
      <c r="C46" s="47" t="str">
        <f>VLOOKUP(F46,'Tablica rezultata'!D:F,3,0)</f>
        <v>Donja Stubica</v>
      </c>
      <c r="D46" s="47" t="str">
        <f>VLOOKUP(F46,'Tablica rezultata'!D:K,8,FALSE)</f>
        <v>https://vimeo.com/189352295</v>
      </c>
      <c r="E46" s="47" t="str">
        <f>VLOOKUP(F46,'Tablica rezultata'!D:L,9,0)</f>
        <v>Katarina Poslek</v>
      </c>
      <c r="F46" s="44" t="s">
        <v>104</v>
      </c>
      <c r="G46" s="48">
        <f>VLOOKUP(F46,'Tablica rezultata'!D:I,6,0)</f>
        <v>180</v>
      </c>
      <c r="H46" s="49">
        <f>VLOOKUP(F46,'Tablica rezultata'!D:J,7,0)</f>
        <v>4.5999999999999996</v>
      </c>
      <c r="I46" s="11"/>
      <c r="J46" s="11"/>
      <c r="K46" s="12"/>
      <c r="L46" s="11"/>
      <c r="M46" s="12"/>
      <c r="N46" s="12"/>
      <c r="O46" s="14"/>
      <c r="P46" s="14"/>
    </row>
    <row r="47" spans="1:16" ht="15.75">
      <c r="A47" s="46">
        <f>IF((AND(H47=H46,G47=G46)),A46,COUNT($G$5:G47))</f>
        <v>43</v>
      </c>
      <c r="B47" s="47" t="str">
        <f>VLOOKUP(F47,'Tablica rezultata'!D:E,2,FALSE)</f>
        <v>OŠ Augusta Cesarca, Krapina</v>
      </c>
      <c r="C47" s="47" t="str">
        <f>VLOOKUP(F47,'Tablica rezultata'!D:F,3,0)</f>
        <v>Krapina</v>
      </c>
      <c r="D47" s="47" t="str">
        <f>VLOOKUP(F47,'Tablica rezultata'!D:K,8,FALSE)</f>
        <v>https://vimeo.com/190096446</v>
      </c>
      <c r="E47" s="47" t="str">
        <f>VLOOKUP(F47,'Tablica rezultata'!D:L,9,0)</f>
        <v>Miljenko Ilić</v>
      </c>
      <c r="F47" s="44" t="s">
        <v>1120</v>
      </c>
      <c r="G47" s="47">
        <f>VLOOKUP(F47,'Tablica rezultata'!D:I,6,0)</f>
        <v>130</v>
      </c>
      <c r="H47" s="49">
        <f>VLOOKUP(F47,'Tablica rezultata'!D:J,7,0)</f>
        <v>8.1999999999999993</v>
      </c>
      <c r="I47" s="11"/>
      <c r="J47" s="11"/>
      <c r="K47" s="12"/>
      <c r="L47" s="11"/>
      <c r="M47" s="12"/>
      <c r="N47" s="12"/>
      <c r="O47" s="14"/>
      <c r="P47" s="14"/>
    </row>
    <row r="48" spans="1:16" ht="15.75">
      <c r="A48" s="46">
        <f>IF((AND(H48=H47,G48=G47)),A47,COUNT($G$5:G48))</f>
        <v>44</v>
      </c>
      <c r="B48" s="47" t="str">
        <f>VLOOKUP(F48,'Tablica rezultata'!D:E,2,FALSE)</f>
        <v>OŠ Augusta Cesarca, Krapina</v>
      </c>
      <c r="C48" s="47" t="str">
        <f>VLOOKUP(F48,'Tablica rezultata'!D:F,3,0)</f>
        <v>Krapina</v>
      </c>
      <c r="D48" s="47" t="str">
        <f>VLOOKUP(F48,'Tablica rezultata'!D:K,8,FALSE)</f>
        <v>https://vimeo.com/190095122</v>
      </c>
      <c r="E48" s="47" t="str">
        <f>VLOOKUP(F48,'Tablica rezultata'!D:L,9,0)</f>
        <v>Miljenko Ilić</v>
      </c>
      <c r="F48" s="44" t="s">
        <v>1116</v>
      </c>
      <c r="G48" s="47">
        <f>VLOOKUP(F48,'Tablica rezultata'!D:I,6,0)</f>
        <v>120</v>
      </c>
      <c r="H48" s="49">
        <f>VLOOKUP(F48,'Tablica rezultata'!D:J,7,0)</f>
        <v>4.8</v>
      </c>
      <c r="I48" s="11"/>
      <c r="J48" s="11"/>
      <c r="K48" s="12"/>
      <c r="L48" s="11"/>
      <c r="M48" s="12"/>
      <c r="N48" s="12"/>
      <c r="O48" s="14"/>
      <c r="P48" s="14"/>
    </row>
    <row r="49" spans="1:16" ht="15.75">
      <c r="A49" s="46">
        <f>IF((AND(H49=H48,G49=G48)),A48,COUNT($G$5:G49))</f>
        <v>45</v>
      </c>
      <c r="B49" s="47" t="str">
        <f>VLOOKUP(F49,'Tablica rezultata'!D:E,2,FALSE)</f>
        <v>OŠ Augusta Cesarca, Krapina</v>
      </c>
      <c r="C49" s="47" t="str">
        <f>VLOOKUP(F49,'Tablica rezultata'!D:F,3,0)</f>
        <v>Krapina</v>
      </c>
      <c r="D49" s="47" t="str">
        <f>VLOOKUP(F49,'Tablica rezultata'!D:K,8,FALSE)</f>
        <v>https://vimeo.com/190351826</v>
      </c>
      <c r="E49" s="47" t="str">
        <f>VLOOKUP(F49,'Tablica rezultata'!D:L,9,0)</f>
        <v>Miljenko Ilić</v>
      </c>
      <c r="F49" s="44" t="s">
        <v>1138</v>
      </c>
      <c r="G49" s="47">
        <f>VLOOKUP(F49,'Tablica rezultata'!D:I,6,0)</f>
        <v>110</v>
      </c>
      <c r="H49" s="49">
        <f>VLOOKUP(F49,'Tablica rezultata'!D:J,7,0)</f>
        <v>4.2</v>
      </c>
      <c r="I49" s="11"/>
      <c r="J49" s="11"/>
      <c r="K49" s="12"/>
      <c r="L49" s="11"/>
      <c r="M49" s="12"/>
      <c r="N49" s="12"/>
      <c r="O49" s="14"/>
      <c r="P49" s="14"/>
    </row>
    <row r="50" spans="1:16" ht="15.75">
      <c r="A50" s="46">
        <f>IF((AND(H50=H49,G50=G49)),A49,COUNT($G$5:G50))</f>
        <v>46</v>
      </c>
      <c r="B50" s="47" t="str">
        <f>VLOOKUP(F50,'Tablica rezultata'!D:E,2,FALSE)</f>
        <v>OŠ Augusta Cesarca, Krapina</v>
      </c>
      <c r="C50" s="47" t="str">
        <f>VLOOKUP(F50,'Tablica rezultata'!D:F,3,0)</f>
        <v>Krapina</v>
      </c>
      <c r="D50" s="47" t="str">
        <f>VLOOKUP(F50,'Tablica rezultata'!D:K,8,FALSE)</f>
        <v>https://vimeo.com/190096204</v>
      </c>
      <c r="E50" s="47" t="str">
        <f>VLOOKUP(F50,'Tablica rezultata'!D:L,9,0)</f>
        <v>Miljenko Ilić</v>
      </c>
      <c r="F50" s="44" t="s">
        <v>1118</v>
      </c>
      <c r="G50" s="47">
        <f>VLOOKUP(F50,'Tablica rezultata'!D:I,6,0)</f>
        <v>100</v>
      </c>
      <c r="H50" s="49">
        <f>VLOOKUP(F50,'Tablica rezultata'!D:J,7,0)</f>
        <v>5.0999999999999996</v>
      </c>
      <c r="I50" s="11"/>
      <c r="J50" s="13"/>
      <c r="K50" s="12"/>
      <c r="L50" s="11"/>
      <c r="M50" s="12"/>
      <c r="N50" s="12"/>
      <c r="O50" s="14"/>
      <c r="P50" s="14"/>
    </row>
    <row r="51" spans="1:16" ht="15.75">
      <c r="A51" s="46">
        <f>IF((AND(H51=H50,G51=G50)),A50,COUNT($G$5:G51))</f>
        <v>47</v>
      </c>
      <c r="B51" s="47" t="str">
        <f>VLOOKUP(F51,'Tablica rezultata'!D:E,2,FALSE)</f>
        <v>OŠ Augusta Cesarca, Krapina</v>
      </c>
      <c r="C51" s="47" t="str">
        <f>VLOOKUP(F51,'Tablica rezultata'!D:F,3,0)</f>
        <v>Krapina</v>
      </c>
      <c r="D51" s="47" t="str">
        <f>VLOOKUP(F51,'Tablica rezultata'!D:K,8,FALSE)</f>
        <v>https://vimeo.com/190097194</v>
      </c>
      <c r="E51" s="47" t="str">
        <f>VLOOKUP(F51,'Tablica rezultata'!D:L,9,0)</f>
        <v>Miljenko Ilić</v>
      </c>
      <c r="F51" s="44" t="s">
        <v>1128</v>
      </c>
      <c r="G51" s="47">
        <f>VLOOKUP(F51,'Tablica rezultata'!D:I,6,0)</f>
        <v>50</v>
      </c>
      <c r="H51" s="49">
        <f>VLOOKUP(F51,'Tablica rezultata'!D:J,7,0)</f>
        <v>5.9</v>
      </c>
      <c r="I51" s="11"/>
      <c r="J51" s="13"/>
      <c r="K51" s="12"/>
      <c r="L51" s="11"/>
      <c r="M51" s="12"/>
      <c r="N51" s="12"/>
      <c r="O51" s="14"/>
      <c r="P51" s="14"/>
    </row>
    <row r="52" spans="1:16" ht="15.75">
      <c r="A52" s="46">
        <f>IF((AND(H52=H51,G52=G51)),A51,COUNT($G$5:G52))</f>
        <v>48</v>
      </c>
      <c r="B52" s="47" t="str">
        <f>VLOOKUP(F52,'Tablica rezultata'!D:E,2,FALSE)</f>
        <v>OŠ Augusta Cesarca, Krapina</v>
      </c>
      <c r="C52" s="47" t="str">
        <f>VLOOKUP(F52,'Tablica rezultata'!D:F,3,0)</f>
        <v>Krapina</v>
      </c>
      <c r="D52" s="47" t="str">
        <f>VLOOKUP(F52,'Tablica rezultata'!D:K,8,FALSE)</f>
        <v>https://vimeo.com/190096656</v>
      </c>
      <c r="E52" s="47" t="str">
        <f>VLOOKUP(F52,'Tablica rezultata'!D:L,9,0)</f>
        <v>Miljenko Ilić</v>
      </c>
      <c r="F52" s="44" t="s">
        <v>1122</v>
      </c>
      <c r="G52" s="47">
        <f>VLOOKUP(F52,'Tablica rezultata'!D:I,6,0)</f>
        <v>40</v>
      </c>
      <c r="H52" s="49">
        <f>VLOOKUP(F52,'Tablica rezultata'!D:J,7,0)</f>
        <v>4</v>
      </c>
      <c r="I52" s="11"/>
      <c r="J52" s="11"/>
      <c r="K52" s="12"/>
      <c r="L52" s="11"/>
      <c r="M52" s="12"/>
      <c r="N52" s="12"/>
      <c r="O52" s="14"/>
      <c r="P52" s="14"/>
    </row>
    <row r="53" spans="1:16" ht="15.75">
      <c r="A53" s="46">
        <f>IF((AND(H53=H52,G53=G52)),A52,COUNT($G$5:G53))</f>
        <v>49</v>
      </c>
      <c r="B53" s="47" t="str">
        <f>VLOOKUP(F53,'Tablica rezultata'!D:E,2,FALSE)</f>
        <v>OŠ Augusta Cesarca, Krapina</v>
      </c>
      <c r="C53" s="47" t="str">
        <f>VLOOKUP(F53,'Tablica rezultata'!D:F,3,0)</f>
        <v>Krapina</v>
      </c>
      <c r="D53" s="47" t="str">
        <f>VLOOKUP(F53,'Tablica rezultata'!D:K,8,FALSE)</f>
        <v>https://vimeo.com/190096867</v>
      </c>
      <c r="E53" s="47" t="str">
        <f>VLOOKUP(F53,'Tablica rezultata'!D:L,9,0)</f>
        <v>Miljenko Ilić</v>
      </c>
      <c r="F53" s="44" t="s">
        <v>1124</v>
      </c>
      <c r="G53" s="47">
        <f>VLOOKUP(F53,'Tablica rezultata'!D:I,6,0)</f>
        <v>40</v>
      </c>
      <c r="H53" s="49">
        <f>VLOOKUP(F53,'Tablica rezultata'!D:J,7,0)</f>
        <v>4.7</v>
      </c>
      <c r="I53" s="11"/>
      <c r="J53" s="13"/>
      <c r="K53" s="12"/>
      <c r="L53" s="11"/>
      <c r="M53" s="12"/>
      <c r="N53" s="12"/>
      <c r="O53" s="14"/>
      <c r="P53" s="14"/>
    </row>
    <row r="54" spans="1:16">
      <c r="A54" s="24"/>
      <c r="B54" s="24"/>
      <c r="C54" s="24"/>
      <c r="D54" s="24"/>
      <c r="E54" s="24"/>
      <c r="F54" s="24"/>
      <c r="G54" s="24"/>
      <c r="H54" s="24"/>
    </row>
    <row r="55" spans="1:16">
      <c r="A55" s="24"/>
      <c r="B55" s="24"/>
      <c r="C55" s="24"/>
      <c r="D55" s="24"/>
      <c r="E55" s="24"/>
      <c r="F55" s="24"/>
      <c r="G55" s="24"/>
      <c r="H55" s="24"/>
    </row>
    <row r="56" spans="1:16" ht="18.75">
      <c r="A56" s="24"/>
      <c r="B56" s="19" t="s">
        <v>36</v>
      </c>
      <c r="C56" s="24"/>
      <c r="D56" s="24"/>
      <c r="E56" s="24"/>
      <c r="F56" s="24"/>
      <c r="G56" s="24"/>
      <c r="H56" s="24"/>
    </row>
    <row r="57" spans="1:16" ht="18.75">
      <c r="A57" s="24"/>
      <c r="B57" s="25"/>
      <c r="C57" s="24"/>
      <c r="D57" s="24"/>
      <c r="E57" s="24"/>
      <c r="F57" s="24"/>
      <c r="G57" s="24"/>
      <c r="H57" s="24"/>
    </row>
    <row r="58" spans="1:16" ht="42" customHeight="1">
      <c r="A58" s="43" t="s">
        <v>2</v>
      </c>
      <c r="B58" s="22" t="s">
        <v>2641</v>
      </c>
      <c r="C58" s="22" t="s">
        <v>2644</v>
      </c>
      <c r="D58" s="22" t="s">
        <v>9</v>
      </c>
      <c r="E58" s="22" t="s">
        <v>4</v>
      </c>
      <c r="F58" s="22" t="s">
        <v>2642</v>
      </c>
      <c r="G58" s="22" t="s">
        <v>2956</v>
      </c>
      <c r="H58" s="22" t="s">
        <v>5</v>
      </c>
      <c r="I58" s="11"/>
      <c r="J58" s="11"/>
      <c r="K58" s="12"/>
      <c r="L58" s="11"/>
      <c r="M58" s="12"/>
      <c r="N58" s="12"/>
      <c r="O58" s="14"/>
      <c r="P58" s="14"/>
    </row>
    <row r="59" spans="1:16" ht="15.75">
      <c r="A59" s="46">
        <f>IF((AND(H59=H58,G59=G58)),A58,COUNT($G$59:G59))</f>
        <v>1</v>
      </c>
      <c r="B59" s="47" t="str">
        <f>VLOOKUP(F59,'Tablica rezultata'!D:E,2,FALSE)</f>
        <v>Udruga Zagoski informatičko-robotički klub Sveti Križ Začretje</v>
      </c>
      <c r="C59" s="47" t="str">
        <f>VLOOKUP(F59,'Tablica rezultata'!D:F,3,0)</f>
        <v>Sveti Križ Začretje</v>
      </c>
      <c r="D59" s="47" t="str">
        <f>VLOOKUP(F59,'Tablica rezultata'!D:K,8,FALSE)</f>
        <v>https://vimeo.com/189433268</v>
      </c>
      <c r="E59" s="47" t="str">
        <f>VLOOKUP(F59,'Tablica rezultata'!D:L,9,0)</f>
        <v>Denis Kotarski</v>
      </c>
      <c r="F59" s="44" t="s">
        <v>2914</v>
      </c>
      <c r="G59" s="47">
        <f>VLOOKUP(F59,'Tablica rezultata'!D:I,6,0)</f>
        <v>340</v>
      </c>
      <c r="H59" s="49">
        <f>VLOOKUP(F59,'Tablica rezultata'!D:J,7,0)</f>
        <v>4.2</v>
      </c>
    </row>
    <row r="60" spans="1:16" ht="15.75">
      <c r="A60" s="46">
        <f>IF((AND(H60=H59,G60=G59)),A59,COUNT($G$59:G60))</f>
        <v>2</v>
      </c>
      <c r="B60" s="47" t="str">
        <f>VLOOKUP(F60,'Tablica rezultata'!D:E,2,FALSE)</f>
        <v>Udruga Zagoski informatičko-robotički klub Sveti Križ Začretje</v>
      </c>
      <c r="C60" s="47" t="str">
        <f>VLOOKUP(F60,'Tablica rezultata'!D:F,3,0)</f>
        <v>Sveti Križ Začretje</v>
      </c>
      <c r="D60" s="47" t="str">
        <f>VLOOKUP(F60,'Tablica rezultata'!D:K,8,FALSE)</f>
        <v>https://vimeo.com/189434520</v>
      </c>
      <c r="E60" s="47" t="str">
        <f>VLOOKUP(F60,'Tablica rezultata'!D:L,9,0)</f>
        <v>Denis Kotarski</v>
      </c>
      <c r="F60" s="44" t="s">
        <v>2915</v>
      </c>
      <c r="G60" s="47">
        <f>VLOOKUP(F60,'Tablica rezultata'!D:I,6,0)</f>
        <v>340</v>
      </c>
      <c r="H60" s="49">
        <f>VLOOKUP(F60,'Tablica rezultata'!D:J,7,0)</f>
        <v>4.5</v>
      </c>
    </row>
    <row r="61" spans="1:16" ht="15.75">
      <c r="A61" s="46">
        <f>IF((AND(H61=H60,G61=G60)),A60,COUNT($G$59:G61))</f>
        <v>3</v>
      </c>
      <c r="B61" s="47" t="str">
        <f>VLOOKUP(F61,'Tablica rezultata'!D:E,2,FALSE)</f>
        <v>Udruga Zagoski informatičko-robotički klub Sveti Križ Začretje</v>
      </c>
      <c r="C61" s="47" t="str">
        <f>VLOOKUP(F61,'Tablica rezultata'!D:F,3,0)</f>
        <v>Sveti Križ Začretje</v>
      </c>
      <c r="D61" s="47" t="str">
        <f>VLOOKUP(F61,'Tablica rezultata'!D:K,8,FALSE)</f>
        <v>https://vimeo.com/189433438</v>
      </c>
      <c r="E61" s="47" t="str">
        <f>VLOOKUP(F61,'Tablica rezultata'!D:L,9,0)</f>
        <v>Denis Kotarski</v>
      </c>
      <c r="F61" s="44" t="s">
        <v>2916</v>
      </c>
      <c r="G61" s="47">
        <f>VLOOKUP(F61,'Tablica rezultata'!D:I,6,0)</f>
        <v>340</v>
      </c>
      <c r="H61" s="49">
        <f>VLOOKUP(F61,'Tablica rezultata'!D:J,7,0)</f>
        <v>4.9000000000000004</v>
      </c>
    </row>
    <row r="62" spans="1:16" ht="15.75">
      <c r="A62" s="46">
        <f>IF((AND(H62=H61,G62=G61)),A61,COUNT($G$59:G62))</f>
        <v>4</v>
      </c>
      <c r="B62" s="47" t="str">
        <f>VLOOKUP(F62,'Tablica rezultata'!D:E,2,FALSE)</f>
        <v>Udruga Zagoski informatičko-robotički klub Sveti Križ Začretje</v>
      </c>
      <c r="C62" s="47" t="str">
        <f>VLOOKUP(F62,'Tablica rezultata'!D:F,3,0)</f>
        <v>Sveti Križ Začretje</v>
      </c>
      <c r="D62" s="47" t="str">
        <f>VLOOKUP(F62,'Tablica rezultata'!D:K,8,FALSE)</f>
        <v>https://vimeo.com/189433109</v>
      </c>
      <c r="E62" s="47" t="str">
        <f>VLOOKUP(F62,'Tablica rezultata'!D:L,9,0)</f>
        <v>Denis Kotarski</v>
      </c>
      <c r="F62" s="44" t="s">
        <v>2917</v>
      </c>
      <c r="G62" s="47">
        <f>VLOOKUP(F62,'Tablica rezultata'!D:I,6,0)</f>
        <v>340</v>
      </c>
      <c r="H62" s="49">
        <f>VLOOKUP(F62,'Tablica rezultata'!D:J,7,0)</f>
        <v>6.3</v>
      </c>
    </row>
    <row r="63" spans="1:16" ht="15.75">
      <c r="A63" s="46">
        <f>IF((AND(H63=H62,G63=G62)),A62,COUNT($G$59:G63))</f>
        <v>5</v>
      </c>
      <c r="B63" s="47" t="str">
        <f>VLOOKUP(F63,'Tablica rezultata'!D:E,2,FALSE)</f>
        <v xml:space="preserve">OŠ Stjepana Radića </v>
      </c>
      <c r="C63" s="47" t="str">
        <f>VLOOKUP(F63,'Tablica rezultata'!D:F,3,0)</f>
        <v>Brestovec Orehovički</v>
      </c>
      <c r="D63" s="47" t="str">
        <f>VLOOKUP(F63,'Tablica rezultata'!D:K,8,FALSE)</f>
        <v>https://vimeo.com/190381597</v>
      </c>
      <c r="E63" s="47" t="str">
        <f>VLOOKUP(F63,'Tablica rezultata'!D:L,9,0)</f>
        <v>Branka Žigman</v>
      </c>
      <c r="F63" s="44" t="s">
        <v>2214</v>
      </c>
      <c r="G63" s="47">
        <f>VLOOKUP(F63,'Tablica rezultata'!D:I,6,0)</f>
        <v>340</v>
      </c>
      <c r="H63" s="49">
        <f>VLOOKUP(F63,'Tablica rezultata'!D:J,7,0)</f>
        <v>6.7</v>
      </c>
    </row>
    <row r="64" spans="1:16" ht="15.75">
      <c r="A64" s="46">
        <f>IF((AND(H64=H63,G64=G63)),A63,COUNT($G$59:G64))</f>
        <v>6</v>
      </c>
      <c r="B64" s="47" t="str">
        <f>VLOOKUP(F64,'Tablica rezultata'!D:E,2,FALSE)</f>
        <v xml:space="preserve">OŠ Stjepana Radića </v>
      </c>
      <c r="C64" s="47" t="str">
        <f>VLOOKUP(F64,'Tablica rezultata'!D:F,3,0)</f>
        <v>Brestovec Orehovički</v>
      </c>
      <c r="D64" s="47" t="str">
        <f>VLOOKUP(F64,'Tablica rezultata'!D:K,8,FALSE)</f>
        <v>https://vimeo.com/190382047</v>
      </c>
      <c r="E64" s="47" t="str">
        <f>VLOOKUP(F64,'Tablica rezultata'!D:L,9,0)</f>
        <v>Branka Žigman</v>
      </c>
      <c r="F64" s="44" t="s">
        <v>2221</v>
      </c>
      <c r="G64" s="47">
        <f>VLOOKUP(F64,'Tablica rezultata'!D:I,6,0)</f>
        <v>340</v>
      </c>
      <c r="H64" s="49">
        <f>VLOOKUP(F64,'Tablica rezultata'!D:J,7,0)</f>
        <v>7.5</v>
      </c>
    </row>
    <row r="65" spans="1:8" ht="15.75">
      <c r="A65" s="46">
        <f>IF((AND(H65=H64,G65=G64)),A64,COUNT($G$59:G65))</f>
        <v>7</v>
      </c>
      <c r="B65" s="47" t="str">
        <f>VLOOKUP(F65,'Tablica rezultata'!D:E,2,FALSE)</f>
        <v>FFVAL (Foto-film-video amateri Luke)</v>
      </c>
      <c r="C65" s="47" t="str">
        <f>VLOOKUP(F65,'Tablica rezultata'!D:F,3,0)</f>
        <v>Luka</v>
      </c>
      <c r="D65" s="47" t="str">
        <f>VLOOKUP(F65,'Tablica rezultata'!D:K,8,FALSE)</f>
        <v>https://vimeo.com/190249766</v>
      </c>
      <c r="E65" s="47" t="str">
        <f>VLOOKUP(F65,'Tablica rezultata'!D:L,9,0)</f>
        <v>Mladen Božić</v>
      </c>
      <c r="F65" s="44" t="s">
        <v>266</v>
      </c>
      <c r="G65" s="47">
        <f>VLOOKUP(F65,'Tablica rezultata'!D:I,6,0)</f>
        <v>340</v>
      </c>
      <c r="H65" s="49">
        <f>VLOOKUP(F65,'Tablica rezultata'!D:J,7,0)</f>
        <v>8.11</v>
      </c>
    </row>
    <row r="66" spans="1:8" ht="15.75">
      <c r="A66" s="46">
        <f>IF((AND(H66=H65,G66=G65)),A65,COUNT($G$59:G66))</f>
        <v>8</v>
      </c>
      <c r="B66" s="47" t="str">
        <f>VLOOKUP(F66,'Tablica rezultata'!D:E,2,FALSE)</f>
        <v>OŠ "Ljudevit Gaj " Krapina</v>
      </c>
      <c r="C66" s="47" t="str">
        <f>VLOOKUP(F66,'Tablica rezultata'!D:F,3,0)</f>
        <v>Krapina</v>
      </c>
      <c r="D66" s="47" t="str">
        <f>VLOOKUP(F66,'Tablica rezultata'!D:K,8,FALSE)</f>
        <v>https://vimeo.com/groups/414712/videos/190267607</v>
      </c>
      <c r="E66" s="47" t="str">
        <f>VLOOKUP(F66,'Tablica rezultata'!D:L,9,0)</f>
        <v>Kristijan Leskovar</v>
      </c>
      <c r="F66" s="44" t="s">
        <v>981</v>
      </c>
      <c r="G66" s="47">
        <f>VLOOKUP(F66,'Tablica rezultata'!D:I,6,0)</f>
        <v>340</v>
      </c>
      <c r="H66" s="49">
        <f>VLOOKUP(F66,'Tablica rezultata'!D:J,7,0)</f>
        <v>9.4</v>
      </c>
    </row>
    <row r="67" spans="1:8" ht="15.75">
      <c r="A67" s="46">
        <f>IF((AND(H67=H66,G67=G66)),A66,COUNT($G$59:G67))</f>
        <v>9</v>
      </c>
      <c r="B67" s="47" t="str">
        <f>VLOOKUP(F67,'Tablica rezultata'!D:E,2,FALSE)</f>
        <v>OŠ "Ljudevit Gaj " Krapina</v>
      </c>
      <c r="C67" s="47" t="str">
        <f>VLOOKUP(F67,'Tablica rezultata'!D:F,3,0)</f>
        <v>Krapina</v>
      </c>
      <c r="D67" s="47" t="str">
        <f>VLOOKUP(F67,'Tablica rezultata'!D:K,8,FALSE)</f>
        <v>https://vimeo.com/groups/414712/videos/190263033</v>
      </c>
      <c r="E67" s="47" t="str">
        <f>VLOOKUP(F67,'Tablica rezultata'!D:L,9,0)</f>
        <v>Kristijan Leskovar</v>
      </c>
      <c r="F67" s="44" t="s">
        <v>975</v>
      </c>
      <c r="G67" s="47">
        <f>VLOOKUP(F67,'Tablica rezultata'!D:I,6,0)</f>
        <v>340</v>
      </c>
      <c r="H67" s="49">
        <f>VLOOKUP(F67,'Tablica rezultata'!D:J,7,0)</f>
        <v>9.9</v>
      </c>
    </row>
    <row r="68" spans="1:8" ht="15.75">
      <c r="A68" s="46">
        <f>IF((AND(H68=H67,G68=G67)),A67,COUNT($G$59:G68))</f>
        <v>10</v>
      </c>
      <c r="B68" s="47" t="str">
        <f>VLOOKUP(F68,'Tablica rezultata'!D:E,2,FALSE)</f>
        <v>OŠ Bistra</v>
      </c>
      <c r="C68" s="47" t="str">
        <f>VLOOKUP(F68,'Tablica rezultata'!D:F,3,0)</f>
        <v>Poljanica Bistranska</v>
      </c>
      <c r="D68" s="47" t="str">
        <f>VLOOKUP(F68,'Tablica rezultata'!D:K,8,FALSE)</f>
        <v>https://vimeo.com/190437862</v>
      </c>
      <c r="E68" s="47" t="str">
        <f>VLOOKUP(F68,'Tablica rezultata'!D:L,9,0)</f>
        <v>Katica Pejakić</v>
      </c>
      <c r="F68" s="44" t="s">
        <v>1742</v>
      </c>
      <c r="G68" s="47">
        <f>VLOOKUP(F68,'Tablica rezultata'!D:I,6,0)</f>
        <v>340</v>
      </c>
      <c r="H68" s="49">
        <f>VLOOKUP(F68,'Tablica rezultata'!D:J,7,0)</f>
        <v>13.2</v>
      </c>
    </row>
    <row r="69" spans="1:8" ht="15.75">
      <c r="A69" s="46">
        <f>IF((AND(H69=H68,G69=G68)),A68,COUNT($G$59:G69))</f>
        <v>11</v>
      </c>
      <c r="B69" s="47" t="str">
        <f>VLOOKUP(F69,'Tablica rezultata'!D:E,2,FALSE)</f>
        <v>OŠ Bistra</v>
      </c>
      <c r="C69" s="47" t="str">
        <f>VLOOKUP(F69,'Tablica rezultata'!D:F,3,0)</f>
        <v>Poljanica Bistranska</v>
      </c>
      <c r="D69" s="47" t="str">
        <f>VLOOKUP(F69,'Tablica rezultata'!D:K,8,FALSE)</f>
        <v>https://vimeo.com/190437963</v>
      </c>
      <c r="E69" s="47" t="str">
        <f>VLOOKUP(F69,'Tablica rezultata'!D:L,9,0)</f>
        <v>Katica Pejakić</v>
      </c>
      <c r="F69" s="44" t="s">
        <v>1745</v>
      </c>
      <c r="G69" s="47">
        <f>VLOOKUP(F69,'Tablica rezultata'!D:I,6,0)</f>
        <v>340</v>
      </c>
      <c r="H69" s="49">
        <f>VLOOKUP(F69,'Tablica rezultata'!D:J,7,0)</f>
        <v>16.600000000000001</v>
      </c>
    </row>
    <row r="70" spans="1:8" ht="15.75">
      <c r="A70" s="46">
        <f>IF((AND(H70=H69,G70=G69)),A69,COUNT($G$59:G70))</f>
        <v>12</v>
      </c>
      <c r="B70" s="47" t="str">
        <f>VLOOKUP(F70,'Tablica rezultata'!D:E,2,FALSE)</f>
        <v xml:space="preserve">OŠ Stjepana Radića </v>
      </c>
      <c r="C70" s="47" t="str">
        <f>VLOOKUP(F70,'Tablica rezultata'!D:F,3,0)</f>
        <v>Brestovec Orehovički</v>
      </c>
      <c r="D70" s="47" t="str">
        <f>VLOOKUP(F70,'Tablica rezultata'!D:K,8,FALSE)</f>
        <v>https://vimeo.com/190381854</v>
      </c>
      <c r="E70" s="47" t="str">
        <f>VLOOKUP(F70,'Tablica rezultata'!D:L,9,0)</f>
        <v>Branka Žigman</v>
      </c>
      <c r="F70" s="44" t="s">
        <v>2217</v>
      </c>
      <c r="G70" s="47">
        <f>VLOOKUP(F70,'Tablica rezultata'!D:I,6,0)</f>
        <v>330</v>
      </c>
      <c r="H70" s="49">
        <f>VLOOKUP(F70,'Tablica rezultata'!D:J,7,0)</f>
        <v>6.5</v>
      </c>
    </row>
    <row r="71" spans="1:8" ht="15.75">
      <c r="A71" s="46">
        <f>IF((AND(H71=H70,G71=G70)),A70,COUNT($G$59:G71))</f>
        <v>13</v>
      </c>
      <c r="B71" s="47" t="str">
        <f>VLOOKUP(F71,'Tablica rezultata'!D:E,2,FALSE)</f>
        <v>OŠ Bistra</v>
      </c>
      <c r="C71" s="47" t="str">
        <f>VLOOKUP(F71,'Tablica rezultata'!D:F,3,0)</f>
        <v>Poljanica Bistranska</v>
      </c>
      <c r="D71" s="47" t="str">
        <f>VLOOKUP(F71,'Tablica rezultata'!D:K,8,FALSE)</f>
        <v>https://vimeo.com/190437988</v>
      </c>
      <c r="E71" s="47" t="str">
        <f>VLOOKUP(F71,'Tablica rezultata'!D:L,9,0)</f>
        <v>Katica Pejakić</v>
      </c>
      <c r="F71" s="44" t="s">
        <v>1747</v>
      </c>
      <c r="G71" s="47">
        <f>VLOOKUP(F71,'Tablica rezultata'!D:I,6,0)</f>
        <v>330</v>
      </c>
      <c r="H71" s="49">
        <f>VLOOKUP(F71,'Tablica rezultata'!D:J,7,0)</f>
        <v>6.8</v>
      </c>
    </row>
    <row r="72" spans="1:8" ht="15.75">
      <c r="A72" s="46">
        <f>IF((AND(H72=H71,G72=G71)),A71,COUNT($G$59:G72))</f>
        <v>14</v>
      </c>
      <c r="B72" s="47" t="str">
        <f>VLOOKUP(F72,'Tablica rezultata'!D:E,2,FALSE)</f>
        <v>FFVAL (Foto-film-video amateri Luke)</v>
      </c>
      <c r="C72" s="47" t="str">
        <f>VLOOKUP(F72,'Tablica rezultata'!D:F,3,0)</f>
        <v>Luka</v>
      </c>
      <c r="D72" s="47" t="str">
        <f>VLOOKUP(F72,'Tablica rezultata'!D:K,8,FALSE)</f>
        <v>https://vimeo.com/190249740</v>
      </c>
      <c r="E72" s="47" t="str">
        <f>VLOOKUP(F72,'Tablica rezultata'!D:L,9,0)</f>
        <v>Mladen Božić</v>
      </c>
      <c r="F72" s="44" t="s">
        <v>264</v>
      </c>
      <c r="G72" s="47">
        <f>VLOOKUP(F72,'Tablica rezultata'!D:I,6,0)</f>
        <v>330</v>
      </c>
      <c r="H72" s="49">
        <f>VLOOKUP(F72,'Tablica rezultata'!D:J,7,0)</f>
        <v>7.1</v>
      </c>
    </row>
    <row r="73" spans="1:8" ht="15.75">
      <c r="A73" s="46">
        <f>IF((AND(H73=H72,G73=G72)),A72,COUNT($G$59:G73))</f>
        <v>15</v>
      </c>
      <c r="B73" s="47" t="str">
        <f>VLOOKUP(F73,'Tablica rezultata'!D:E,2,FALSE)</f>
        <v>OŠ  DONJA STUBICA</v>
      </c>
      <c r="C73" s="47" t="str">
        <f>VLOOKUP(F73,'Tablica rezultata'!D:F,3,0)</f>
        <v>Donja Stubica</v>
      </c>
      <c r="D73" s="47" t="str">
        <f>VLOOKUP(F73,'Tablica rezultata'!D:K,8,FALSE)</f>
        <v>https://vimeo.com/189347325</v>
      </c>
      <c r="E73" s="47" t="str">
        <f>VLOOKUP(F73,'Tablica rezultata'!D:L,9,0)</f>
        <v>Katarina Poslek</v>
      </c>
      <c r="F73" s="44" t="s">
        <v>109</v>
      </c>
      <c r="G73" s="48">
        <f>VLOOKUP(F73,'Tablica rezultata'!D:I,6,0)</f>
        <v>330</v>
      </c>
      <c r="H73" s="49">
        <f>VLOOKUP(F73,'Tablica rezultata'!D:J,7,0)</f>
        <v>7.3</v>
      </c>
    </row>
    <row r="74" spans="1:8" ht="15.75">
      <c r="A74" s="46">
        <f>IF((AND(H74=H73,G74=G73)),A73,COUNT($G$59:G74))</f>
        <v>16</v>
      </c>
      <c r="B74" s="47" t="str">
        <f>VLOOKUP(F74,'Tablica rezultata'!D:E,2,FALSE)</f>
        <v>OŠ  DONJA STUBICA</v>
      </c>
      <c r="C74" s="47" t="str">
        <f>VLOOKUP(F74,'Tablica rezultata'!D:F,3,0)</f>
        <v>Donja Stubica</v>
      </c>
      <c r="D74" s="47" t="str">
        <f>VLOOKUP(F74,'Tablica rezultata'!D:K,8,FALSE)</f>
        <v>https://vimeo.com/189347324</v>
      </c>
      <c r="E74" s="47" t="str">
        <f>VLOOKUP(F74,'Tablica rezultata'!D:L,9,0)</f>
        <v>Katarina Poslek</v>
      </c>
      <c r="F74" s="44" t="s">
        <v>111</v>
      </c>
      <c r="G74" s="48">
        <f>VLOOKUP(F74,'Tablica rezultata'!D:I,6,0)</f>
        <v>330</v>
      </c>
      <c r="H74" s="49">
        <f>VLOOKUP(F74,'Tablica rezultata'!D:J,7,0)</f>
        <v>7.8</v>
      </c>
    </row>
    <row r="75" spans="1:8" ht="15.75">
      <c r="A75" s="46">
        <f>IF((AND(H75=H74,G75=G74)),A74,COUNT($G$59:G75))</f>
        <v>17</v>
      </c>
      <c r="B75" s="47" t="str">
        <f>VLOOKUP(F75,'Tablica rezultata'!D:E,2,FALSE)</f>
        <v>FFVAL (Foto-film-video amateri Luke)</v>
      </c>
      <c r="C75" s="47" t="str">
        <f>VLOOKUP(F75,'Tablica rezultata'!D:F,3,0)</f>
        <v>Luka</v>
      </c>
      <c r="D75" s="47" t="str">
        <f>VLOOKUP(F75,'Tablica rezultata'!D:K,8,FALSE)</f>
        <v>https://vimeo.com/190249867</v>
      </c>
      <c r="E75" s="47" t="str">
        <f>VLOOKUP(F75,'Tablica rezultata'!D:L,9,0)</f>
        <v>Mladen Božić</v>
      </c>
      <c r="F75" s="44" t="s">
        <v>268</v>
      </c>
      <c r="G75" s="47">
        <f>VLOOKUP(F75,'Tablica rezultata'!D:I,6,0)</f>
        <v>330</v>
      </c>
      <c r="H75" s="49">
        <f>VLOOKUP(F75,'Tablica rezultata'!D:J,7,0)</f>
        <v>8.1</v>
      </c>
    </row>
    <row r="76" spans="1:8" ht="15.75">
      <c r="A76" s="46">
        <f>IF((AND(H76=H75,G76=G75)),A75,COUNT($G$59:G76))</f>
        <v>18</v>
      </c>
      <c r="B76" s="47" t="str">
        <f>VLOOKUP(F76,'Tablica rezultata'!D:E,2,FALSE)</f>
        <v>OŠ  DONJA STUBICA</v>
      </c>
      <c r="C76" s="47" t="str">
        <f>VLOOKUP(F76,'Tablica rezultata'!D:F,3,0)</f>
        <v>Donja Stubica</v>
      </c>
      <c r="D76" s="47" t="str">
        <f>VLOOKUP(F76,'Tablica rezultata'!D:K,8,FALSE)</f>
        <v>https://vimeo.com/189347326</v>
      </c>
      <c r="E76" s="47" t="str">
        <f>VLOOKUP(F76,'Tablica rezultata'!D:L,9,0)</f>
        <v>Katarina Poslek</v>
      </c>
      <c r="F76" s="44" t="s">
        <v>113</v>
      </c>
      <c r="G76" s="47">
        <f>VLOOKUP(F76,'Tablica rezultata'!D:I,6,0)</f>
        <v>330</v>
      </c>
      <c r="H76" s="49">
        <f>VLOOKUP(F76,'Tablica rezultata'!D:J,7,0)</f>
        <v>8.4</v>
      </c>
    </row>
    <row r="77" spans="1:8" ht="15.75">
      <c r="A77" s="46">
        <f>IF((AND(H77=H76,G77=G76)),A76,COUNT($G$59:G77))</f>
        <v>19</v>
      </c>
      <c r="B77" s="47" t="str">
        <f>VLOOKUP(F77,'Tablica rezultata'!D:E,2,FALSE)</f>
        <v>OŠ "Ljudevit Gaj " Krapina</v>
      </c>
      <c r="C77" s="47" t="str">
        <f>VLOOKUP(F77,'Tablica rezultata'!D:F,3,0)</f>
        <v>Krapina</v>
      </c>
      <c r="D77" s="47" t="str">
        <f>VLOOKUP(F77,'Tablica rezultata'!D:K,8,FALSE)</f>
        <v>https://vimeo.com/groups/414712/videos/190266132</v>
      </c>
      <c r="E77" s="47" t="str">
        <f>VLOOKUP(F77,'Tablica rezultata'!D:L,9,0)</f>
        <v>Kristijan Leskovar</v>
      </c>
      <c r="F77" s="44" t="s">
        <v>979</v>
      </c>
      <c r="G77" s="47">
        <f>VLOOKUP(F77,'Tablica rezultata'!D:I,6,0)</f>
        <v>330</v>
      </c>
      <c r="H77" s="49">
        <f>VLOOKUP(F77,'Tablica rezultata'!D:J,7,0)</f>
        <v>9.1999999999999993</v>
      </c>
    </row>
    <row r="78" spans="1:8" ht="15.75">
      <c r="A78" s="46">
        <f>IF((AND(H78=H77,G78=G77)),A77,COUNT($G$59:G78))</f>
        <v>20</v>
      </c>
      <c r="B78" s="47" t="str">
        <f>VLOOKUP(F78,'Tablica rezultata'!D:E,2,FALSE)</f>
        <v>OŠ "Ljudevit Gaj " Krapina</v>
      </c>
      <c r="C78" s="47" t="str">
        <f>VLOOKUP(F78,'Tablica rezultata'!D:F,3,0)</f>
        <v>Krapina</v>
      </c>
      <c r="D78" s="47" t="str">
        <f>VLOOKUP(F78,'Tablica rezultata'!D:K,8,FALSE)</f>
        <v>https://vimeo.com/groups/414712/videos/190261461</v>
      </c>
      <c r="E78" s="47" t="str">
        <f>VLOOKUP(F78,'Tablica rezultata'!D:L,9,0)</f>
        <v>Kristijan Leskovar</v>
      </c>
      <c r="F78" s="44" t="s">
        <v>972</v>
      </c>
      <c r="G78" s="47">
        <f>VLOOKUP(F78,'Tablica rezultata'!D:I,6,0)</f>
        <v>330</v>
      </c>
      <c r="H78" s="49">
        <f>VLOOKUP(F78,'Tablica rezultata'!D:J,7,0)</f>
        <v>9.9</v>
      </c>
    </row>
    <row r="79" spans="1:8" ht="15.75">
      <c r="A79" s="46">
        <f>IF((AND(H79=H78,G79=G78)),A78,COUNT($G$59:G79))</f>
        <v>21</v>
      </c>
      <c r="B79" s="47" t="str">
        <f>VLOOKUP(F79,'Tablica rezultata'!D:E,2,FALSE)</f>
        <v>OŠ Janka Leskovara</v>
      </c>
      <c r="C79" s="47" t="str">
        <f>VLOOKUP(F79,'Tablica rezultata'!D:F,3,0)</f>
        <v>Pregrada</v>
      </c>
      <c r="D79" s="47" t="str">
        <f>VLOOKUP(F79,'Tablica rezultata'!D:K,8,FALSE)</f>
        <v>https://vimeo.com/groups/414712/videos/190421065</v>
      </c>
      <c r="E79" s="47" t="str">
        <f>VLOOKUP(F79,'Tablica rezultata'!D:L,9,0)</f>
        <v>Martina Jurmanović</v>
      </c>
      <c r="F79" s="44" t="s">
        <v>1987</v>
      </c>
      <c r="G79" s="47">
        <f>VLOOKUP(F79,'Tablica rezultata'!D:I,6,0)</f>
        <v>320</v>
      </c>
      <c r="H79" s="49">
        <f>VLOOKUP(F79,'Tablica rezultata'!D:J,7,0)</f>
        <v>4</v>
      </c>
    </row>
    <row r="80" spans="1:8" ht="15.75">
      <c r="A80" s="46">
        <f>IF((AND(H80=H79,G80=G79)),A79,COUNT($G$59:G80))</f>
        <v>22</v>
      </c>
      <c r="B80" s="47" t="str">
        <f>VLOOKUP(F80,'Tablica rezultata'!D:E,2,FALSE)</f>
        <v xml:space="preserve">OŠ Stjepana Radića </v>
      </c>
      <c r="C80" s="47" t="str">
        <f>VLOOKUP(F80,'Tablica rezultata'!D:F,3,0)</f>
        <v>Brestovec Orehovički</v>
      </c>
      <c r="D80" s="47" t="str">
        <f>VLOOKUP(F80,'Tablica rezultata'!D:K,8,FALSE)</f>
        <v>https://vimeo.com/190381962</v>
      </c>
      <c r="E80" s="47" t="str">
        <f>VLOOKUP(F80,'Tablica rezultata'!D:L,9,0)</f>
        <v>Branka Žigman</v>
      </c>
      <c r="F80" s="44" t="s">
        <v>2219</v>
      </c>
      <c r="G80" s="47">
        <f>VLOOKUP(F80,'Tablica rezultata'!D:I,6,0)</f>
        <v>320</v>
      </c>
      <c r="H80" s="49">
        <f>VLOOKUP(F80,'Tablica rezultata'!D:J,7,0)</f>
        <v>6.6</v>
      </c>
    </row>
    <row r="81" spans="1:8" ht="15.75">
      <c r="A81" s="46">
        <f>IF((AND(H81=H80,G81=G80)),A80,COUNT($G$59:G81))</f>
        <v>23</v>
      </c>
      <c r="B81" s="47" t="str">
        <f>VLOOKUP(F81,'Tablica rezultata'!D:E,2,FALSE)</f>
        <v>FFVAL (Foto-film-video amateri Luke)</v>
      </c>
      <c r="C81" s="47" t="str">
        <f>VLOOKUP(F81,'Tablica rezultata'!D:F,3,0)</f>
        <v>Luka</v>
      </c>
      <c r="D81" s="47" t="str">
        <f>VLOOKUP(F81,'Tablica rezultata'!D:K,8,FALSE)</f>
        <v>https://vimeo.com/190249523</v>
      </c>
      <c r="E81" s="47" t="str">
        <f>VLOOKUP(F81,'Tablica rezultata'!D:L,9,0)</f>
        <v>Mladen Božić</v>
      </c>
      <c r="F81" s="44" t="s">
        <v>261</v>
      </c>
      <c r="G81" s="47">
        <f>VLOOKUP(F81,'Tablica rezultata'!D:I,6,0)</f>
        <v>320</v>
      </c>
      <c r="H81" s="49">
        <f>VLOOKUP(F81,'Tablica rezultata'!D:J,7,0)</f>
        <v>7.1</v>
      </c>
    </row>
    <row r="82" spans="1:8" ht="15.75">
      <c r="A82" s="46">
        <f>IF((AND(H82=H81,G82=G81)),A81,COUNT($G$59:G82))</f>
        <v>24</v>
      </c>
      <c r="B82" s="47" t="str">
        <f>VLOOKUP(F82,'Tablica rezultata'!D:E,2,FALSE)</f>
        <v>OŠ "Ljudevit Gaj " Krapina</v>
      </c>
      <c r="C82" s="47" t="str">
        <f>VLOOKUP(F82,'Tablica rezultata'!D:F,3,0)</f>
        <v>Krapina</v>
      </c>
      <c r="D82" s="47" t="str">
        <f>VLOOKUP(F82,'Tablica rezultata'!D:K,8,FALSE)</f>
        <v>https://vimeo.com/groups/414712/videos/190264494</v>
      </c>
      <c r="E82" s="47" t="str">
        <f>VLOOKUP(F82,'Tablica rezultata'!D:L,9,0)</f>
        <v>Kristijan Leskovar</v>
      </c>
      <c r="F82" s="44" t="s">
        <v>977</v>
      </c>
      <c r="G82" s="47">
        <f>VLOOKUP(F82,'Tablica rezultata'!D:I,6,0)</f>
        <v>320</v>
      </c>
      <c r="H82" s="49">
        <f>VLOOKUP(F82,'Tablica rezultata'!D:J,7,0)</f>
        <v>9</v>
      </c>
    </row>
    <row r="83" spans="1:8" ht="15.75">
      <c r="A83" s="46">
        <f>IF((AND(H83=H82,G83=G82)),A82,COUNT($G$59:G83))</f>
        <v>25</v>
      </c>
      <c r="B83" s="47" t="str">
        <f>VLOOKUP(F83,'Tablica rezultata'!D:E,2,FALSE)</f>
        <v>OŠ "Ljudevit Gaj " Krapina</v>
      </c>
      <c r="C83" s="47" t="str">
        <f>VLOOKUP(F83,'Tablica rezultata'!D:F,3,0)</f>
        <v>Krapina</v>
      </c>
      <c r="D83" s="47" t="str">
        <f>VLOOKUP(F83,'Tablica rezultata'!D:K,8,FALSE)</f>
        <v>https://vimeo.com/groups/414712/videos/190271984</v>
      </c>
      <c r="E83" s="47" t="str">
        <f>VLOOKUP(F83,'Tablica rezultata'!D:L,9,0)</f>
        <v>Kristijan Leskovar</v>
      </c>
      <c r="F83" s="44" t="s">
        <v>985</v>
      </c>
      <c r="G83" s="47">
        <f>VLOOKUP(F83,'Tablica rezultata'!D:I,6,0)</f>
        <v>310</v>
      </c>
      <c r="H83" s="49">
        <f>VLOOKUP(F83,'Tablica rezultata'!D:J,7,0)</f>
        <v>9.5</v>
      </c>
    </row>
    <row r="84" spans="1:8" ht="15.75">
      <c r="A84" s="46">
        <f>IF((AND(H84=H83,G84=G83)),A83,COUNT($G$59:G84))</f>
        <v>26</v>
      </c>
      <c r="B84" s="47" t="str">
        <f>VLOOKUP(F84,'Tablica rezultata'!D:E,2,FALSE)</f>
        <v>OŠ Viktora Kovačića Hum na Sutli</v>
      </c>
      <c r="C84" s="47" t="str">
        <f>VLOOKUP(F84,'Tablica rezultata'!D:F,3,0)</f>
        <v>Hum na Sutli</v>
      </c>
      <c r="D84" s="47" t="str">
        <f>VLOOKUP(F84,'Tablica rezultata'!D:K,8,FALSE)</f>
        <v>https://vimeo.com/190227063</v>
      </c>
      <c r="E84" s="47" t="str">
        <f>VLOOKUP(F84,'Tablica rezultata'!D:L,9,0)</f>
        <v>Nataša Salamon Rebić</v>
      </c>
      <c r="F84" s="44" t="s">
        <v>508</v>
      </c>
      <c r="G84" s="47">
        <f>VLOOKUP(F84,'Tablica rezultata'!D:I,6,0)</f>
        <v>300</v>
      </c>
      <c r="H84" s="49">
        <f>VLOOKUP(F84,'Tablica rezultata'!D:J,7,0)</f>
        <v>5</v>
      </c>
    </row>
    <row r="85" spans="1:8" ht="15.75">
      <c r="A85" s="46">
        <f>IF((AND(H85=H84,G85=G84)),A84,COUNT($G$59:G85))</f>
        <v>27</v>
      </c>
      <c r="B85" s="47" t="str">
        <f>VLOOKUP(F85,'Tablica rezultata'!D:E,2,FALSE)</f>
        <v>OŠ Janka Leskovara</v>
      </c>
      <c r="C85" s="47" t="str">
        <f>VLOOKUP(F85,'Tablica rezultata'!D:F,3,0)</f>
        <v>Pregrada</v>
      </c>
      <c r="D85" s="47" t="str">
        <f>VLOOKUP(F85,'Tablica rezultata'!D:K,8,FALSE)</f>
        <v>https://vimeo.com/groups/414712/videos/190421067</v>
      </c>
      <c r="E85" s="47" t="str">
        <f>VLOOKUP(F85,'Tablica rezultata'!D:L,9,0)</f>
        <v>Martina Jurmanović</v>
      </c>
      <c r="F85" s="44" t="s">
        <v>1993</v>
      </c>
      <c r="G85" s="47">
        <f>VLOOKUP(F85,'Tablica rezultata'!D:I,6,0)</f>
        <v>250</v>
      </c>
      <c r="H85" s="49">
        <f>VLOOKUP(F85,'Tablica rezultata'!D:J,7,0)</f>
        <v>4</v>
      </c>
    </row>
    <row r="86" spans="1:8" ht="15.75">
      <c r="A86" s="46">
        <f>IF((AND(H86=H85,G86=G85)),A85,COUNT($G$59:G86))</f>
        <v>28</v>
      </c>
      <c r="B86" s="47" t="str">
        <f>VLOOKUP(F86,'Tablica rezultata'!D:E,2,FALSE)</f>
        <v>OŠ Viktora Kovačića Hum na Sutli</v>
      </c>
      <c r="C86" s="47" t="str">
        <f>VLOOKUP(F86,'Tablica rezultata'!D:F,3,0)</f>
        <v>Hum na Sutli</v>
      </c>
      <c r="D86" s="47" t="str">
        <f>VLOOKUP(F86,'Tablica rezultata'!D:K,8,FALSE)</f>
        <v>https://vimeo.com/190227444</v>
      </c>
      <c r="E86" s="47" t="str">
        <f>VLOOKUP(F86,'Tablica rezultata'!D:L,9,0)</f>
        <v>Nataša Salamon Rebić</v>
      </c>
      <c r="F86" s="44" t="s">
        <v>511</v>
      </c>
      <c r="G86" s="47">
        <f>VLOOKUP(F86,'Tablica rezultata'!D:I,6,0)</f>
        <v>230</v>
      </c>
      <c r="H86" s="49">
        <f>VLOOKUP(F86,'Tablica rezultata'!D:J,7,0)</f>
        <v>5</v>
      </c>
    </row>
    <row r="87" spans="1:8" ht="15.75">
      <c r="A87" s="46">
        <f>IF((AND(H87=H86,G87=G86)),A86,COUNT($G$59:G87))</f>
        <v>29</v>
      </c>
      <c r="B87" s="47" t="str">
        <f>VLOOKUP(F87,'Tablica rezultata'!D:E,2,FALSE)</f>
        <v>OŠ "Ljudevit Gaj " Krapina</v>
      </c>
      <c r="C87" s="47" t="str">
        <f>VLOOKUP(F87,'Tablica rezultata'!D:F,3,0)</f>
        <v>Krapina</v>
      </c>
      <c r="D87" s="47" t="str">
        <f>VLOOKUP(F87,'Tablica rezultata'!D:K,8,FALSE)</f>
        <v>https://vimeo.com/groups/414712/videos/190270143</v>
      </c>
      <c r="E87" s="47" t="str">
        <f>VLOOKUP(F87,'Tablica rezultata'!D:L,9,0)</f>
        <v>Kristijan Leskovar</v>
      </c>
      <c r="F87" s="44" t="s">
        <v>983</v>
      </c>
      <c r="G87" s="47">
        <f>VLOOKUP(F87,'Tablica rezultata'!D:I,6,0)</f>
        <v>220</v>
      </c>
      <c r="H87" s="49">
        <f>VLOOKUP(F87,'Tablica rezultata'!D:J,7,0)</f>
        <v>6</v>
      </c>
    </row>
    <row r="88" spans="1:8" ht="15.75">
      <c r="A88" s="46">
        <f>IF((AND(H88=H87,G88=G87)),A87,COUNT($G$59:G88))</f>
        <v>30</v>
      </c>
      <c r="B88" s="47" t="str">
        <f>VLOOKUP(F88,'Tablica rezultata'!D:E,2,FALSE)</f>
        <v>OŠ Janka Leskovara</v>
      </c>
      <c r="C88" s="47" t="str">
        <f>VLOOKUP(F88,'Tablica rezultata'!D:F,3,0)</f>
        <v>Pregrada</v>
      </c>
      <c r="D88" s="47" t="str">
        <f>VLOOKUP(F88,'Tablica rezultata'!D:K,8,FALSE)</f>
        <v>https://vimeo.com/groups/414712/videos/190421068</v>
      </c>
      <c r="E88" s="47" t="str">
        <f>VLOOKUP(F88,'Tablica rezultata'!D:L,9,0)</f>
        <v>Martina Jurmanović</v>
      </c>
      <c r="F88" s="44" t="s">
        <v>1991</v>
      </c>
      <c r="G88" s="47">
        <f>VLOOKUP(F88,'Tablica rezultata'!D:I,6,0)</f>
        <v>210</v>
      </c>
      <c r="H88" s="49">
        <f>VLOOKUP(F88,'Tablica rezultata'!D:J,7,0)</f>
        <v>4</v>
      </c>
    </row>
    <row r="89" spans="1:8" ht="15.75">
      <c r="A89" s="46">
        <f>IF((AND(H89=H88,G89=G88)),A88,COUNT($G$59:G89))</f>
        <v>31</v>
      </c>
      <c r="B89" s="47" t="str">
        <f>VLOOKUP(F89,'Tablica rezultata'!D:E,2,FALSE)</f>
        <v>OŠ Janka Leskovara</v>
      </c>
      <c r="C89" s="47" t="str">
        <f>VLOOKUP(F89,'Tablica rezultata'!D:F,3,0)</f>
        <v>Pregrada</v>
      </c>
      <c r="D89" s="47" t="str">
        <f>VLOOKUP(F89,'Tablica rezultata'!D:K,8,FALSE)</f>
        <v>https://vimeo.com/groups/414712/videos/190421066</v>
      </c>
      <c r="E89" s="47" t="str">
        <f>VLOOKUP(F89,'Tablica rezultata'!D:L,9,0)</f>
        <v>Martina Jurmanović</v>
      </c>
      <c r="F89" s="44" t="s">
        <v>1989</v>
      </c>
      <c r="G89" s="47">
        <f>VLOOKUP(F89,'Tablica rezultata'!D:I,6,0)</f>
        <v>170</v>
      </c>
      <c r="H89" s="49">
        <f>VLOOKUP(F89,'Tablica rezultata'!D:J,7,0)</f>
        <v>4</v>
      </c>
    </row>
    <row r="90" spans="1:8" ht="15.75">
      <c r="A90" s="46">
        <f>IF((AND(H90=H89,G90=G89)),A89,COUNT($G$59:G90))</f>
        <v>32</v>
      </c>
      <c r="B90" s="47" t="str">
        <f>VLOOKUP(F90,'Tablica rezultata'!D:E,2,FALSE)</f>
        <v>OŠ Viktora Kovačića Hum na Sutli</v>
      </c>
      <c r="C90" s="47" t="str">
        <f>VLOOKUP(F90,'Tablica rezultata'!D:F,3,0)</f>
        <v>Hum na Sutli</v>
      </c>
      <c r="D90" s="47" t="str">
        <f>VLOOKUP(F90,'Tablica rezultata'!D:K,8,FALSE)</f>
        <v>https://vimeo.com/190227625</v>
      </c>
      <c r="E90" s="47" t="str">
        <f>VLOOKUP(F90,'Tablica rezultata'!D:L,9,0)</f>
        <v>Nataša Salamon Rebić</v>
      </c>
      <c r="F90" s="44" t="s">
        <v>513</v>
      </c>
      <c r="G90" s="47">
        <f>VLOOKUP(F90,'Tablica rezultata'!D:I,6,0)</f>
        <v>170</v>
      </c>
      <c r="H90" s="49">
        <f>VLOOKUP(F90,'Tablica rezultata'!D:J,7,0)</f>
        <v>10</v>
      </c>
    </row>
    <row r="91" spans="1:8" ht="15.75">
      <c r="A91" s="46">
        <f>IF((AND(H91=H90,G91=G90)),A90,COUNT($G$59:G91))</f>
        <v>33</v>
      </c>
      <c r="B91" s="47" t="str">
        <f>VLOOKUP(F91,'Tablica rezultata'!D:E,2,FALSE)</f>
        <v>OŠ Viktora Kovačića Hum na Sutli</v>
      </c>
      <c r="C91" s="47" t="str">
        <f>VLOOKUP(F91,'Tablica rezultata'!D:F,3,0)</f>
        <v>Hum na Sutli</v>
      </c>
      <c r="D91" s="47" t="str">
        <f>VLOOKUP(F91,'Tablica rezultata'!D:K,8,FALSE)</f>
        <v>https://vimeo.com/190227818</v>
      </c>
      <c r="E91" s="47" t="str">
        <f>VLOOKUP(F91,'Tablica rezultata'!D:L,9,0)</f>
        <v>Nataša Salamon Rebić</v>
      </c>
      <c r="F91" s="44" t="s">
        <v>515</v>
      </c>
      <c r="G91" s="47">
        <f>VLOOKUP(F91,'Tablica rezultata'!D:I,6,0)</f>
        <v>120</v>
      </c>
      <c r="H91" s="49">
        <f>VLOOKUP(F91,'Tablica rezultata'!D:J,7,0)</f>
        <v>1</v>
      </c>
    </row>
    <row r="92" spans="1:8" ht="15.75">
      <c r="A92" s="46">
        <f>IF((AND(H92=H91,G92=G91)),A91,COUNT($G$59:G92))</f>
        <v>34</v>
      </c>
      <c r="B92" s="47" t="str">
        <f>VLOOKUP(F92,'Tablica rezultata'!D:E,2,FALSE)</f>
        <v>OŠ  DONJA STUBICA</v>
      </c>
      <c r="C92" s="47" t="str">
        <f>VLOOKUP(F92,'Tablica rezultata'!D:F,3,0)</f>
        <v>Donja Stubica</v>
      </c>
      <c r="D92" s="47" t="str">
        <f>VLOOKUP(F92,'Tablica rezultata'!D:K,8,FALSE)</f>
        <v>https://vimeo.com/189347337</v>
      </c>
      <c r="E92" s="47" t="str">
        <f>VLOOKUP(F92,'Tablica rezultata'!D:L,9,0)</f>
        <v>Katarina Poslek</v>
      </c>
      <c r="F92" s="44" t="s">
        <v>115</v>
      </c>
      <c r="G92" s="47">
        <f>VLOOKUP(F92,'Tablica rezultata'!D:I,6,0)</f>
        <v>60</v>
      </c>
      <c r="H92" s="49">
        <f>VLOOKUP(F92,'Tablica rezultata'!D:J,7,0)</f>
        <v>6.6</v>
      </c>
    </row>
  </sheetData>
  <sortState ref="A59:H92">
    <sortCondition descending="1" ref="G59:G92"/>
    <sortCondition ref="H59:H92"/>
  </sortState>
  <mergeCells count="1">
    <mergeCell ref="B1:F1"/>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P57"/>
  <sheetViews>
    <sheetView showGridLines="0" workbookViewId="0"/>
  </sheetViews>
  <sheetFormatPr defaultRowHeight="15"/>
  <cols>
    <col min="1" max="1" width="9.140625" style="10"/>
    <col min="2" max="2" width="51" style="10" bestFit="1" customWidth="1"/>
    <col min="3" max="4" width="29.42578125" style="10" bestFit="1" customWidth="1"/>
    <col min="5" max="5" width="28.85546875" style="10" bestFit="1" customWidth="1"/>
    <col min="6" max="6" width="25.85546875" style="10" bestFit="1" customWidth="1"/>
    <col min="7" max="7" width="9.7109375" style="10" bestFit="1" customWidth="1"/>
    <col min="8" max="8" width="31" style="10" bestFit="1" customWidth="1"/>
  </cols>
  <sheetData>
    <row r="1" spans="1:16" ht="23.25">
      <c r="B1" s="54" t="s">
        <v>2899</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Remete</v>
      </c>
      <c r="C5" s="47" t="str">
        <f>VLOOKUP(F5,'Tablica rezultata'!D:F,3,0)</f>
        <v>Zagreb</v>
      </c>
      <c r="D5" s="47" t="str">
        <f>VLOOKUP(F5,'Tablica rezultata'!D:K,8,FALSE)</f>
        <v>https://vimeo.com/190152527</v>
      </c>
      <c r="E5" s="47" t="str">
        <f>VLOOKUP(F5,'Tablica rezultata'!D:L,9,0)</f>
        <v>Maja Kosovec</v>
      </c>
      <c r="F5" s="44" t="s">
        <v>2710</v>
      </c>
      <c r="G5" s="48">
        <f>VLOOKUP(F5,'Tablica rezultata'!D:I,6,0)</f>
        <v>190</v>
      </c>
      <c r="H5" s="49">
        <f>VLOOKUP(F5,'Tablica rezultata'!D:J,7,0)</f>
        <v>7</v>
      </c>
      <c r="I5" s="11"/>
      <c r="J5" s="11"/>
      <c r="K5" s="12"/>
      <c r="L5" s="11"/>
      <c r="M5" s="12"/>
      <c r="N5" s="12"/>
      <c r="O5" s="14"/>
      <c r="P5" s="14"/>
    </row>
    <row r="6" spans="1:16" ht="15.75">
      <c r="A6" s="46">
        <f>IF((AND(H6=H5,G6=G5)),A5,COUNT($G$5:G6))</f>
        <v>1</v>
      </c>
      <c r="B6" s="47" t="str">
        <f>VLOOKUP(F6,'Tablica rezultata'!D:E,2,FALSE)</f>
        <v>OŠ Remete</v>
      </c>
      <c r="C6" s="47" t="str">
        <f>VLOOKUP(F6,'Tablica rezultata'!D:F,3,0)</f>
        <v>Zagreb</v>
      </c>
      <c r="D6" s="47" t="str">
        <f>VLOOKUP(F6,'Tablica rezultata'!D:K,8,FALSE)</f>
        <v>https://vimeo.com/190152925</v>
      </c>
      <c r="E6" s="47" t="str">
        <f>VLOOKUP(F6,'Tablica rezultata'!D:L,9,0)</f>
        <v>Ljubica Čale</v>
      </c>
      <c r="F6" s="44" t="s">
        <v>2711</v>
      </c>
      <c r="G6" s="47">
        <f>VLOOKUP(F6,'Tablica rezultata'!D:I,6,0)</f>
        <v>190</v>
      </c>
      <c r="H6" s="49">
        <f>VLOOKUP(F6,'Tablica rezultata'!D:J,7,0)</f>
        <v>7</v>
      </c>
      <c r="I6" s="11"/>
      <c r="J6" s="11"/>
      <c r="K6" s="12"/>
      <c r="L6" s="11"/>
      <c r="M6" s="12"/>
      <c r="N6" s="12"/>
      <c r="O6" s="14"/>
      <c r="P6" s="14"/>
    </row>
    <row r="7" spans="1:16" ht="15.75">
      <c r="A7" s="46">
        <f>IF((AND(H7=H6,G7=G6)),A6,COUNT($G$5:G7))</f>
        <v>1</v>
      </c>
      <c r="B7" s="47" t="str">
        <f>VLOOKUP(F7,'Tablica rezultata'!D:E,2,FALSE)</f>
        <v>OŠ Remete</v>
      </c>
      <c r="C7" s="47" t="str">
        <f>VLOOKUP(F7,'Tablica rezultata'!D:F,3,0)</f>
        <v>Zagreb</v>
      </c>
      <c r="D7" s="47" t="str">
        <f>VLOOKUP(F7,'Tablica rezultata'!D:K,8,FALSE)</f>
        <v>https://vimeo.com/190153192</v>
      </c>
      <c r="E7" s="47" t="str">
        <f>VLOOKUP(F7,'Tablica rezultata'!D:L,9,0)</f>
        <v>Ljubica Čale</v>
      </c>
      <c r="F7" s="44" t="s">
        <v>2712</v>
      </c>
      <c r="G7" s="47">
        <f>VLOOKUP(F7,'Tablica rezultata'!D:I,6,0)</f>
        <v>190</v>
      </c>
      <c r="H7" s="49">
        <f>VLOOKUP(F7,'Tablica rezultata'!D:J,7,0)</f>
        <v>7</v>
      </c>
      <c r="I7" s="11"/>
      <c r="J7" s="11"/>
      <c r="K7" s="12"/>
      <c r="L7" s="11"/>
      <c r="M7" s="12"/>
      <c r="N7" s="12"/>
      <c r="O7" s="14"/>
      <c r="P7" s="14"/>
    </row>
    <row r="8" spans="1:16" ht="15.75">
      <c r="A8" s="46">
        <f>IF((AND(H8=H7,G8=G7)),A7,COUNT($G$5:G8))</f>
        <v>4</v>
      </c>
      <c r="B8" s="47" t="str">
        <f>VLOOKUP(F8,'Tablica rezultata'!D:E,2,FALSE)</f>
        <v>OŠ Remete</v>
      </c>
      <c r="C8" s="47" t="str">
        <f>VLOOKUP(F8,'Tablica rezultata'!D:F,3,0)</f>
        <v>Zagreb</v>
      </c>
      <c r="D8" s="47" t="str">
        <f>VLOOKUP(F8,'Tablica rezultata'!D:K,8,FALSE)</f>
        <v>https://vimeo.com/190151971</v>
      </c>
      <c r="E8" s="47" t="str">
        <f>VLOOKUP(F8,'Tablica rezultata'!D:L,9,0)</f>
        <v>Maja Kosovec</v>
      </c>
      <c r="F8" s="44" t="s">
        <v>2709</v>
      </c>
      <c r="G8" s="48">
        <f>VLOOKUP(F8,'Tablica rezultata'!D:I,6,0)</f>
        <v>180</v>
      </c>
      <c r="H8" s="49">
        <f>VLOOKUP(F8,'Tablica rezultata'!D:J,7,0)</f>
        <v>6</v>
      </c>
      <c r="I8" s="11"/>
      <c r="J8" s="11"/>
      <c r="K8" s="12"/>
      <c r="L8" s="11"/>
      <c r="M8" s="12"/>
      <c r="N8" s="12"/>
      <c r="O8" s="14"/>
      <c r="P8" s="14"/>
    </row>
    <row r="9" spans="1:16" ht="15.75">
      <c r="A9" s="46">
        <f>IF((AND(H9=H8,G9=G8)),A8,COUNT($G$5:G9))</f>
        <v>5</v>
      </c>
      <c r="B9" s="47" t="str">
        <f>VLOOKUP(F9,'Tablica rezultata'!D:E,2,FALSE)</f>
        <v>OŠ Petra Preradovića, Zagreb</v>
      </c>
      <c r="C9" s="47" t="str">
        <f>VLOOKUP(F9,'Tablica rezultata'!D:F,3,0)</f>
        <v>Zagreb</v>
      </c>
      <c r="D9" s="47" t="str">
        <f>VLOOKUP(F9,'Tablica rezultata'!D:K,8,FALSE)</f>
        <v>https://vimeo.com/190161662</v>
      </c>
      <c r="E9" s="47" t="str">
        <f>VLOOKUP(F9,'Tablica rezultata'!D:L,9,0)</f>
        <v>Ivan Lasić</v>
      </c>
      <c r="F9" s="44" t="s">
        <v>1410</v>
      </c>
      <c r="G9" s="47">
        <f>VLOOKUP(F9,'Tablica rezultata'!D:I,6,0)</f>
        <v>150</v>
      </c>
      <c r="H9" s="49">
        <f>VLOOKUP(F9,'Tablica rezultata'!D:J,7,0)</f>
        <v>8</v>
      </c>
      <c r="I9" s="11"/>
      <c r="J9" s="11"/>
      <c r="K9" s="12"/>
      <c r="L9" s="11"/>
      <c r="M9" s="12"/>
      <c r="N9" s="12"/>
      <c r="O9" s="14"/>
      <c r="P9" s="14"/>
    </row>
    <row r="10" spans="1:16" ht="15.75">
      <c r="A10" s="46">
        <f>IF((AND(H10=H9,G10=G9)),A9,COUNT($G$5:G10))</f>
        <v>6</v>
      </c>
      <c r="B10" s="47" t="str">
        <f>VLOOKUP(F10,'Tablica rezultata'!D:E,2,FALSE)</f>
        <v>OŠ Petra Preradovića, Zagreb</v>
      </c>
      <c r="C10" s="47" t="str">
        <f>VLOOKUP(F10,'Tablica rezultata'!D:F,3,0)</f>
        <v>Zagreb</v>
      </c>
      <c r="D10" s="47" t="str">
        <f>VLOOKUP(F10,'Tablica rezultata'!D:K,8,FALSE)</f>
        <v>https://vimeo.com/190161817</v>
      </c>
      <c r="E10" s="47" t="str">
        <f>VLOOKUP(F10,'Tablica rezultata'!D:L,9,0)</f>
        <v>Ivan Lasić</v>
      </c>
      <c r="F10" s="44" t="s">
        <v>1413</v>
      </c>
      <c r="G10" s="47">
        <f>VLOOKUP(F10,'Tablica rezultata'!D:I,6,0)</f>
        <v>150</v>
      </c>
      <c r="H10" s="49">
        <f>VLOOKUP(F10,'Tablica rezultata'!D:J,7,0)</f>
        <v>10</v>
      </c>
      <c r="I10" s="11"/>
      <c r="J10" s="11"/>
      <c r="K10" s="12"/>
      <c r="L10" s="11"/>
      <c r="M10" s="12"/>
      <c r="N10" s="12"/>
      <c r="O10" s="14"/>
      <c r="P10" s="14"/>
    </row>
    <row r="11" spans="1:16" ht="15.75">
      <c r="A11" s="46">
        <f>IF((AND(H11=H10,G11=G10)),A10,COUNT($G$5:G11))</f>
        <v>7</v>
      </c>
      <c r="B11" s="47" t="str">
        <f>VLOOKUP(F11,'Tablica rezultata'!D:E,2,FALSE)</f>
        <v>OŠ Petra Preradovića, Zagreb</v>
      </c>
      <c r="C11" s="47" t="str">
        <f>VLOOKUP(F11,'Tablica rezultata'!D:F,3,0)</f>
        <v>Zagreb</v>
      </c>
      <c r="D11" s="47" t="str">
        <f>VLOOKUP(F11,'Tablica rezultata'!D:K,8,FALSE)</f>
        <v>https://vimeo.com/190352120</v>
      </c>
      <c r="E11" s="47" t="str">
        <f>VLOOKUP(F11,'Tablica rezultata'!D:L,9,0)</f>
        <v>Ivan Lasić</v>
      </c>
      <c r="F11" s="44" t="s">
        <v>1415</v>
      </c>
      <c r="G11" s="47">
        <f>VLOOKUP(F11,'Tablica rezultata'!D:I,6,0)</f>
        <v>150</v>
      </c>
      <c r="H11" s="49">
        <f>VLOOKUP(F11,'Tablica rezultata'!D:J,7,0)</f>
        <v>12</v>
      </c>
      <c r="I11" s="11"/>
      <c r="J11" s="11"/>
      <c r="K11" s="12"/>
      <c r="L11" s="11"/>
      <c r="M11" s="12"/>
      <c r="N11" s="12"/>
      <c r="O11" s="14"/>
      <c r="P11" s="14"/>
    </row>
    <row r="12" spans="1:16" ht="15.75">
      <c r="A12" s="46">
        <f>IF((AND(H12=H11,G12=G11)),A11,COUNT($G$5:G12))</f>
        <v>8</v>
      </c>
      <c r="B12" s="47" t="str">
        <f>VLOOKUP(F12,'Tablica rezultata'!D:E,2,FALSE)</f>
        <v>OŠ Petra Preradovića, Zagreb</v>
      </c>
      <c r="C12" s="47" t="str">
        <f>VLOOKUP(F12,'Tablica rezultata'!D:F,3,0)</f>
        <v>Zagreb</v>
      </c>
      <c r="D12" s="47" t="str">
        <f>VLOOKUP(F12,'Tablica rezultata'!D:K,8,FALSE)</f>
        <v>https://vimeo.com/189809848</v>
      </c>
      <c r="E12" s="47" t="str">
        <f>VLOOKUP(F12,'Tablica rezultata'!D:L,9,0)</f>
        <v>Ivan Lasić</v>
      </c>
      <c r="F12" s="44" t="s">
        <v>1417</v>
      </c>
      <c r="G12" s="47">
        <f>VLOOKUP(F12,'Tablica rezultata'!D:I,6,0)</f>
        <v>140</v>
      </c>
      <c r="H12" s="49">
        <f>VLOOKUP(F12,'Tablica rezultata'!D:J,7,0)</f>
        <v>10</v>
      </c>
      <c r="I12" s="11"/>
      <c r="J12" s="11"/>
      <c r="K12" s="12"/>
      <c r="L12" s="11"/>
      <c r="M12" s="12"/>
      <c r="N12" s="12"/>
      <c r="O12" s="14"/>
      <c r="P12" s="14"/>
    </row>
    <row r="13" spans="1:16" ht="15.75">
      <c r="A13" s="46">
        <f>IF((AND(H13=H12,G13=G12)),A12,COUNT($G$5:G13))</f>
        <v>9</v>
      </c>
      <c r="B13" s="47" t="str">
        <f>VLOOKUP(F13,'Tablica rezultata'!D:E,2,FALSE)</f>
        <v>OŠ Petra Preradovića, Zagreb</v>
      </c>
      <c r="C13" s="47" t="str">
        <f>VLOOKUP(F13,'Tablica rezultata'!D:F,3,0)</f>
        <v>Zagreb</v>
      </c>
      <c r="D13" s="47" t="str">
        <f>VLOOKUP(F13,'Tablica rezultata'!D:K,8,FALSE)</f>
        <v>https://vimeo.com/190160261</v>
      </c>
      <c r="E13" s="47" t="str">
        <f>VLOOKUP(F13,'Tablica rezultata'!D:L,9,0)</f>
        <v>Ivan Lasić</v>
      </c>
      <c r="F13" s="44" t="s">
        <v>1419</v>
      </c>
      <c r="G13" s="47">
        <f>VLOOKUP(F13,'Tablica rezultata'!D:I,6,0)</f>
        <v>140</v>
      </c>
      <c r="H13" s="49">
        <f>VLOOKUP(F13,'Tablica rezultata'!D:J,7,0)</f>
        <v>12</v>
      </c>
      <c r="I13" s="11"/>
      <c r="J13" s="11"/>
      <c r="K13" s="12"/>
      <c r="L13" s="11"/>
      <c r="M13" s="12"/>
      <c r="N13" s="12"/>
      <c r="O13" s="14"/>
      <c r="P13" s="14"/>
    </row>
    <row r="14" spans="1:16" ht="15.75">
      <c r="A14" s="46">
        <f>IF((AND(H14=H13,G14=G13)),A13,COUNT($G$5:G14))</f>
        <v>9</v>
      </c>
      <c r="B14" s="47" t="str">
        <f>VLOOKUP(F14,'Tablica rezultata'!D:E,2,FALSE)</f>
        <v>OŠ Petra Preradovića, Zagreb</v>
      </c>
      <c r="C14" s="47" t="str">
        <f>VLOOKUP(F14,'Tablica rezultata'!D:F,3,0)</f>
        <v>Zagreb</v>
      </c>
      <c r="D14" s="47" t="str">
        <f>VLOOKUP(F14,'Tablica rezultata'!D:K,8,FALSE)</f>
        <v>https://vimeo.com/190160846</v>
      </c>
      <c r="E14" s="47" t="str">
        <f>VLOOKUP(F14,'Tablica rezultata'!D:L,9,0)</f>
        <v>Ivan Lasić</v>
      </c>
      <c r="F14" s="44" t="s">
        <v>1421</v>
      </c>
      <c r="G14" s="47">
        <f>VLOOKUP(F14,'Tablica rezultata'!D:I,6,0)</f>
        <v>140</v>
      </c>
      <c r="H14" s="49">
        <f>VLOOKUP(F14,'Tablica rezultata'!D:J,7,0)</f>
        <v>12</v>
      </c>
      <c r="I14" s="11"/>
      <c r="J14" s="11"/>
      <c r="K14" s="12"/>
      <c r="L14" s="11"/>
      <c r="M14" s="12"/>
      <c r="N14" s="12"/>
      <c r="O14" s="14"/>
      <c r="P14" s="14"/>
    </row>
    <row r="15" spans="1:16" ht="15.75">
      <c r="A15" s="46">
        <f>IF((AND(H15=H14,G15=G14)),A14,COUNT($G$5:G15))</f>
        <v>11</v>
      </c>
      <c r="B15" s="47" t="str">
        <f>VLOOKUP(F15,'Tablica rezultata'!D:E,2,FALSE)</f>
        <v>OŠ Petra Preradovića, Zagreb</v>
      </c>
      <c r="C15" s="47" t="str">
        <f>VLOOKUP(F15,'Tablica rezultata'!D:F,3,0)</f>
        <v>Zagreb</v>
      </c>
      <c r="D15" s="47" t="str">
        <f>VLOOKUP(F15,'Tablica rezultata'!D:K,8,FALSE)</f>
        <v>https://vimeo.com/190352263</v>
      </c>
      <c r="E15" s="47" t="str">
        <f>VLOOKUP(F15,'Tablica rezultata'!D:L,9,0)</f>
        <v>Ivan Lasić</v>
      </c>
      <c r="F15" s="44" t="s">
        <v>1423</v>
      </c>
      <c r="G15" s="47">
        <f>VLOOKUP(F15,'Tablica rezultata'!D:I,6,0)</f>
        <v>140</v>
      </c>
      <c r="H15" s="49">
        <f>VLOOKUP(F15,'Tablica rezultata'!D:J,7,0)</f>
        <v>16</v>
      </c>
      <c r="I15" s="11"/>
      <c r="J15" s="11"/>
      <c r="K15" s="12"/>
      <c r="L15" s="11"/>
      <c r="M15" s="12"/>
      <c r="N15" s="12"/>
      <c r="O15" s="14"/>
      <c r="P15" s="14"/>
    </row>
    <row r="16" spans="1:16" ht="15.75">
      <c r="A16" s="46">
        <f>IF((AND(H16=H15,G16=G15)),A15,COUNT($G$5:G16))</f>
        <v>12</v>
      </c>
      <c r="B16" s="47" t="str">
        <f>VLOOKUP(F16,'Tablica rezultata'!D:E,2,FALSE)</f>
        <v>OŠ Petra Preradovića, Zagreb</v>
      </c>
      <c r="C16" s="47" t="str">
        <f>VLOOKUP(F16,'Tablica rezultata'!D:F,3,0)</f>
        <v>Zagreb</v>
      </c>
      <c r="D16" s="47" t="str">
        <f>VLOOKUP(F16,'Tablica rezultata'!D:K,8,FALSE)</f>
        <v>https://vimeo.com/190162795</v>
      </c>
      <c r="E16" s="47" t="str">
        <f>VLOOKUP(F16,'Tablica rezultata'!D:L,9,0)</f>
        <v>Ivan Lasić</v>
      </c>
      <c r="F16" s="44" t="s">
        <v>1425</v>
      </c>
      <c r="G16" s="47">
        <f>VLOOKUP(F16,'Tablica rezultata'!D:I,6,0)</f>
        <v>130</v>
      </c>
      <c r="H16" s="49">
        <f>VLOOKUP(F16,'Tablica rezultata'!D:J,7,0)</f>
        <v>12</v>
      </c>
      <c r="I16" s="11"/>
      <c r="J16" s="11"/>
      <c r="K16" s="12"/>
      <c r="L16" s="11"/>
      <c r="M16" s="12"/>
      <c r="N16" s="12"/>
      <c r="O16" s="14"/>
      <c r="P16" s="14"/>
    </row>
    <row r="17" spans="1:16" ht="15.75">
      <c r="A17" s="46">
        <f>IF((AND(H17=H16,G17=G16)),A16,COUNT($G$5:G17))</f>
        <v>13</v>
      </c>
      <c r="B17" s="47" t="str">
        <f>VLOOKUP(F17,'Tablica rezultata'!D:E,2,FALSE)</f>
        <v>OŠ Petra Preradovića, Zagreb</v>
      </c>
      <c r="C17" s="47" t="str">
        <f>VLOOKUP(F17,'Tablica rezultata'!D:F,3,0)</f>
        <v>Zagreb</v>
      </c>
      <c r="D17" s="47" t="str">
        <f>VLOOKUP(F17,'Tablica rezultata'!D:K,8,FALSE)</f>
        <v>https://vimeo.com/190352332</v>
      </c>
      <c r="E17" s="47" t="str">
        <f>VLOOKUP(F17,'Tablica rezultata'!D:L,9,0)</f>
        <v>Ivan Lasić</v>
      </c>
      <c r="F17" s="44" t="s">
        <v>1427</v>
      </c>
      <c r="G17" s="47">
        <f>VLOOKUP(F17,'Tablica rezultata'!D:I,6,0)</f>
        <v>110</v>
      </c>
      <c r="H17" s="49">
        <f>VLOOKUP(F17,'Tablica rezultata'!D:J,7,0)</f>
        <v>7</v>
      </c>
      <c r="I17" s="11"/>
      <c r="J17" s="11"/>
      <c r="K17" s="12"/>
      <c r="L17" s="11"/>
      <c r="M17" s="12"/>
      <c r="N17" s="12"/>
      <c r="O17" s="14"/>
      <c r="P17" s="14"/>
    </row>
    <row r="18" spans="1:16" ht="15.75">
      <c r="A18" s="46">
        <f>IF((AND(H18=H17,G18=G17)),A17,COUNT($G$5:G18))</f>
        <v>14</v>
      </c>
      <c r="B18" s="47" t="str">
        <f>VLOOKUP(F18,'Tablica rezultata'!D:E,2,FALSE)</f>
        <v>OŠ Petra Preradovića, Zagreb</v>
      </c>
      <c r="C18" s="47" t="str">
        <f>VLOOKUP(F18,'Tablica rezultata'!D:F,3,0)</f>
        <v>Zagreb</v>
      </c>
      <c r="D18" s="47" t="str">
        <f>VLOOKUP(F18,'Tablica rezultata'!D:K,8,FALSE)</f>
        <v>https://vimeo.com/189820883</v>
      </c>
      <c r="E18" s="47" t="str">
        <f>VLOOKUP(F18,'Tablica rezultata'!D:L,9,0)</f>
        <v>Ivan Lasić</v>
      </c>
      <c r="F18" s="44" t="s">
        <v>1429</v>
      </c>
      <c r="G18" s="47">
        <f>VLOOKUP(F18,'Tablica rezultata'!D:I,6,0)</f>
        <v>100</v>
      </c>
      <c r="H18" s="49">
        <f>VLOOKUP(F18,'Tablica rezultata'!D:J,7,0)</f>
        <v>7</v>
      </c>
      <c r="I18" s="11"/>
      <c r="J18" s="11"/>
      <c r="K18" s="12"/>
      <c r="L18" s="11"/>
      <c r="M18" s="12"/>
      <c r="N18" s="12"/>
      <c r="O18" s="14"/>
      <c r="P18" s="14"/>
    </row>
    <row r="19" spans="1:16" ht="15.75">
      <c r="A19" s="46">
        <f>IF((AND(H19=H18,G19=G18)),A18,COUNT($G$5:G19))</f>
        <v>15</v>
      </c>
      <c r="B19" s="47" t="str">
        <f>VLOOKUP(F19,'Tablica rezultata'!D:E,2,FALSE)</f>
        <v>OŠ Petra Preradovića, Zagreb</v>
      </c>
      <c r="C19" s="47" t="str">
        <f>VLOOKUP(F19,'Tablica rezultata'!D:F,3,0)</f>
        <v>Zagreb</v>
      </c>
      <c r="D19" s="47" t="str">
        <f>VLOOKUP(F19,'Tablica rezultata'!D:K,8,FALSE)</f>
        <v>https://vimeo.com/190162964</v>
      </c>
      <c r="E19" s="47" t="str">
        <f>VLOOKUP(F19,'Tablica rezultata'!D:L,9,0)</f>
        <v>Ivan Lasić</v>
      </c>
      <c r="F19" s="44" t="s">
        <v>1431</v>
      </c>
      <c r="G19" s="47">
        <f>VLOOKUP(F19,'Tablica rezultata'!D:I,6,0)</f>
        <v>100</v>
      </c>
      <c r="H19" s="49">
        <f>VLOOKUP(F19,'Tablica rezultata'!D:J,7,0)</f>
        <v>8</v>
      </c>
      <c r="I19" s="11"/>
      <c r="J19" s="11"/>
      <c r="K19" s="12"/>
      <c r="L19" s="11"/>
      <c r="M19" s="12"/>
      <c r="N19" s="12"/>
      <c r="O19" s="14"/>
      <c r="P19" s="14"/>
    </row>
    <row r="20" spans="1:16" ht="15.75">
      <c r="A20" s="46">
        <f>IF((AND(H20=H19,G20=G19)),A19,COUNT($G$5:G20))</f>
        <v>16</v>
      </c>
      <c r="B20" s="47" t="str">
        <f>VLOOKUP(F20,'Tablica rezultata'!D:E,2,FALSE)</f>
        <v>OŠ Petra Preradovića, Zagreb</v>
      </c>
      <c r="C20" s="47" t="str">
        <f>VLOOKUP(F20,'Tablica rezultata'!D:F,3,0)</f>
        <v>Zagreb</v>
      </c>
      <c r="D20" s="47" t="str">
        <f>VLOOKUP(F20,'Tablica rezultata'!D:K,8,FALSE)</f>
        <v>https://vimeo.com/190161182</v>
      </c>
      <c r="E20" s="47" t="str">
        <f>VLOOKUP(F20,'Tablica rezultata'!D:L,9,0)</f>
        <v>Ivan Lasić</v>
      </c>
      <c r="F20" s="44" t="s">
        <v>1433</v>
      </c>
      <c r="G20" s="47">
        <f>VLOOKUP(F20,'Tablica rezultata'!D:I,6,0)</f>
        <v>90</v>
      </c>
      <c r="H20" s="49">
        <f>VLOOKUP(F20,'Tablica rezultata'!D:J,7,0)</f>
        <v>5</v>
      </c>
      <c r="I20" s="11"/>
      <c r="J20" s="11"/>
      <c r="K20" s="12"/>
      <c r="L20" s="11"/>
      <c r="M20" s="12"/>
      <c r="N20" s="12"/>
      <c r="O20" s="14"/>
      <c r="P20" s="14"/>
    </row>
    <row r="21" spans="1:16" ht="15.75">
      <c r="A21" s="46">
        <f>IF((AND(H21=H20,G21=G20)),A20,COUNT($G$5:G21))</f>
        <v>16</v>
      </c>
      <c r="B21" s="47" t="str">
        <f>VLOOKUP(F21,'Tablica rezultata'!D:E,2,FALSE)</f>
        <v>OŠ Petra Preradovića, Zagreb</v>
      </c>
      <c r="C21" s="47" t="str">
        <f>VLOOKUP(F21,'Tablica rezultata'!D:F,3,0)</f>
        <v>Zagreb</v>
      </c>
      <c r="D21" s="47" t="str">
        <f>VLOOKUP(F21,'Tablica rezultata'!D:K,8,FALSE)</f>
        <v>https://vimeo.com/190161464</v>
      </c>
      <c r="E21" s="47" t="str">
        <f>VLOOKUP(F21,'Tablica rezultata'!D:L,9,0)</f>
        <v>Ivan Lasić</v>
      </c>
      <c r="F21" s="44" t="s">
        <v>1435</v>
      </c>
      <c r="G21" s="47">
        <f>VLOOKUP(F21,'Tablica rezultata'!D:I,6,0)</f>
        <v>90</v>
      </c>
      <c r="H21" s="49">
        <f>VLOOKUP(F21,'Tablica rezultata'!D:J,7,0)</f>
        <v>5</v>
      </c>
      <c r="I21" s="11"/>
      <c r="J21" s="11"/>
      <c r="K21" s="12"/>
      <c r="L21" s="11"/>
      <c r="M21" s="12"/>
      <c r="N21" s="12"/>
      <c r="O21" s="14"/>
      <c r="P21" s="14"/>
    </row>
    <row r="22" spans="1:16" ht="15.75">
      <c r="A22" s="46">
        <f>IF((AND(H22=H21,G22=G21)),A21,COUNT($G$5:G22))</f>
        <v>18</v>
      </c>
      <c r="B22" s="47" t="str">
        <f>VLOOKUP(F22,'Tablica rezultata'!D:E,2,FALSE)</f>
        <v>OŠ Petra Preradovića, Zagreb</v>
      </c>
      <c r="C22" s="47" t="str">
        <f>VLOOKUP(F22,'Tablica rezultata'!D:F,3,0)</f>
        <v>Zagreb</v>
      </c>
      <c r="D22" s="47" t="str">
        <f>VLOOKUP(F22,'Tablica rezultata'!D:K,8,FALSE)</f>
        <v>https://vimeo.com/190352390</v>
      </c>
      <c r="E22" s="47" t="str">
        <f>VLOOKUP(F22,'Tablica rezultata'!D:L,9,0)</f>
        <v>Ivan Lasić</v>
      </c>
      <c r="F22" s="44" t="s">
        <v>1437</v>
      </c>
      <c r="G22" s="47">
        <f>VLOOKUP(F22,'Tablica rezultata'!D:I,6,0)</f>
        <v>90</v>
      </c>
      <c r="H22" s="49">
        <f>VLOOKUP(F22,'Tablica rezultata'!D:J,7,0)</f>
        <v>7</v>
      </c>
      <c r="I22" s="11"/>
      <c r="J22" s="13"/>
      <c r="K22" s="12"/>
      <c r="L22" s="11"/>
      <c r="M22" s="12"/>
      <c r="N22" s="12"/>
      <c r="O22" s="14"/>
      <c r="P22" s="14"/>
    </row>
    <row r="23" spans="1:16" ht="15.75">
      <c r="A23" s="46">
        <f>IF((AND(H23=H22,G23=G22)),A22,COUNT($G$5:G23))</f>
        <v>18</v>
      </c>
      <c r="B23" s="47" t="str">
        <f>VLOOKUP(F23,'Tablica rezultata'!D:E,2,FALSE)</f>
        <v>OŠ Petra Preradovića, Zagreb</v>
      </c>
      <c r="C23" s="47" t="str">
        <f>VLOOKUP(F23,'Tablica rezultata'!D:F,3,0)</f>
        <v>Zagreb</v>
      </c>
      <c r="D23" s="47" t="str">
        <f>VLOOKUP(F23,'Tablica rezultata'!D:K,8,FALSE)</f>
        <v>https://vimeo.com/190161045</v>
      </c>
      <c r="E23" s="47" t="str">
        <f>VLOOKUP(F23,'Tablica rezultata'!D:L,9,0)</f>
        <v>Ivan Lasić</v>
      </c>
      <c r="F23" s="44" t="s">
        <v>1439</v>
      </c>
      <c r="G23" s="47">
        <f>VLOOKUP(F23,'Tablica rezultata'!D:I,6,0)</f>
        <v>90</v>
      </c>
      <c r="H23" s="49">
        <f>VLOOKUP(F23,'Tablica rezultata'!D:J,7,0)</f>
        <v>7</v>
      </c>
      <c r="I23" s="11"/>
      <c r="J23" s="13"/>
      <c r="K23" s="12"/>
      <c r="L23" s="11"/>
      <c r="M23" s="12"/>
      <c r="N23" s="12"/>
      <c r="O23" s="14"/>
      <c r="P23" s="14"/>
    </row>
    <row r="24" spans="1:16">
      <c r="A24" s="24"/>
      <c r="B24" s="24"/>
      <c r="C24" s="24"/>
      <c r="D24" s="24"/>
      <c r="E24" s="24"/>
      <c r="F24" s="24"/>
      <c r="G24" s="24"/>
      <c r="H24" s="24"/>
    </row>
    <row r="25" spans="1:16">
      <c r="A25" s="24"/>
      <c r="B25" s="24"/>
      <c r="C25" s="24"/>
      <c r="D25" s="24"/>
      <c r="E25" s="24"/>
      <c r="F25" s="24"/>
      <c r="G25" s="24"/>
      <c r="H25" s="24"/>
    </row>
    <row r="26" spans="1:16" ht="18.75">
      <c r="A26" s="24"/>
      <c r="B26" s="19" t="s">
        <v>36</v>
      </c>
      <c r="C26" s="24"/>
      <c r="D26" s="24"/>
      <c r="E26" s="24"/>
      <c r="F26" s="24"/>
      <c r="G26" s="24"/>
      <c r="H26" s="24"/>
    </row>
    <row r="27" spans="1:16" ht="18.75">
      <c r="A27" s="24"/>
      <c r="B27" s="25"/>
      <c r="C27" s="24"/>
      <c r="D27" s="24"/>
      <c r="E27" s="24"/>
      <c r="F27" s="24"/>
      <c r="G27" s="24"/>
      <c r="H27" s="24"/>
    </row>
    <row r="28" spans="1:16" ht="42" customHeight="1">
      <c r="A28" s="43" t="s">
        <v>2</v>
      </c>
      <c r="B28" s="22" t="s">
        <v>2641</v>
      </c>
      <c r="C28" s="22" t="s">
        <v>2644</v>
      </c>
      <c r="D28" s="22" t="s">
        <v>9</v>
      </c>
      <c r="E28" s="22" t="s">
        <v>4</v>
      </c>
      <c r="F28" s="22" t="s">
        <v>2642</v>
      </c>
      <c r="G28" s="22" t="s">
        <v>2956</v>
      </c>
      <c r="H28" s="22" t="s">
        <v>5</v>
      </c>
      <c r="I28" s="11"/>
      <c r="J28" s="11"/>
      <c r="K28" s="12"/>
      <c r="L28" s="11"/>
      <c r="M28" s="12"/>
      <c r="N28" s="12"/>
      <c r="O28" s="14"/>
      <c r="P28" s="14"/>
    </row>
    <row r="29" spans="1:16" ht="15.75">
      <c r="A29" s="46">
        <f>IF((AND(H29=H28,G29=G28)),A28,COUNT($G$29:G29))</f>
        <v>1</v>
      </c>
      <c r="B29" s="47" t="str">
        <f>VLOOKUP(F29,'Tablica rezultata'!D:E,2,FALSE)</f>
        <v xml:space="preserve">OŠ Granešina </v>
      </c>
      <c r="C29" s="47" t="str">
        <f>VLOOKUP(F29,'Tablica rezultata'!D:F,3,0)</f>
        <v xml:space="preserve">Zagreb-Dubrava </v>
      </c>
      <c r="D29" s="47" t="str">
        <f>VLOOKUP(F29,'Tablica rezultata'!D:K,8,FALSE)</f>
        <v>https://vimeo.com/189228160</v>
      </c>
      <c r="E29" s="47" t="str">
        <f>VLOOKUP(F29,'Tablica rezultata'!D:L,9,0)</f>
        <v>Tomislav Novosel</v>
      </c>
      <c r="F29" s="26" t="s">
        <v>2996</v>
      </c>
      <c r="G29" s="47">
        <f>VLOOKUP(F29,'Tablica rezultata'!D:I,6,0)</f>
        <v>340</v>
      </c>
      <c r="H29" s="49">
        <f>VLOOKUP(F29,'Tablica rezultata'!D:J,7,0)</f>
        <v>4.5999999999999996</v>
      </c>
    </row>
    <row r="30" spans="1:16" ht="15.75">
      <c r="A30" s="46">
        <f>IF((AND(H30=H29,G30=G29)),A29,COUNT($G$29:G30))</f>
        <v>2</v>
      </c>
      <c r="B30" s="47" t="str">
        <f>VLOOKUP(F30,'Tablica rezultata'!D:E,2,FALSE)</f>
        <v>OŠ Retkovec</v>
      </c>
      <c r="C30" s="47" t="str">
        <f>VLOOKUP(F30,'Tablica rezultata'!D:F,3,0)</f>
        <v>Zagreb</v>
      </c>
      <c r="D30" s="47" t="str">
        <f>VLOOKUP(F30,'Tablica rezultata'!D:K,8,FALSE)</f>
        <v>https://vimeo.com/190257018</v>
      </c>
      <c r="E30" s="47" t="str">
        <f>VLOOKUP(F30,'Tablica rezultata'!D:L,9,0)</f>
        <v>Valentina Dijačić</v>
      </c>
      <c r="F30" s="26" t="s">
        <v>1034</v>
      </c>
      <c r="G30" s="47">
        <f>VLOOKUP(F30,'Tablica rezultata'!D:I,6,0)</f>
        <v>340</v>
      </c>
      <c r="H30" s="49">
        <f>VLOOKUP(F30,'Tablica rezultata'!D:J,7,0)</f>
        <v>6.7</v>
      </c>
    </row>
    <row r="31" spans="1:16" ht="15.75">
      <c r="A31" s="46">
        <f>IF((AND(H31=H30,G31=G30)),A30,COUNT($G$29:G31))</f>
        <v>3</v>
      </c>
      <c r="B31" s="47" t="str">
        <f>VLOOKUP(F31,'Tablica rezultata'!D:E,2,FALSE)</f>
        <v xml:space="preserve">OŠ Granešina </v>
      </c>
      <c r="C31" s="47" t="str">
        <f>VLOOKUP(F31,'Tablica rezultata'!D:F,3,0)</f>
        <v xml:space="preserve">Zagreb-Dubrava </v>
      </c>
      <c r="D31" s="47" t="str">
        <f>VLOOKUP(F31,'Tablica rezultata'!D:K,8,FALSE)</f>
        <v>https://vimeo.com/189228166</v>
      </c>
      <c r="E31" s="47" t="str">
        <f>VLOOKUP(F31,'Tablica rezultata'!D:L,9,0)</f>
        <v>Tomislav Novosel</v>
      </c>
      <c r="F31" s="26" t="s">
        <v>3004</v>
      </c>
      <c r="G31" s="47">
        <f>VLOOKUP(F31,'Tablica rezultata'!D:I,6,0)</f>
        <v>340</v>
      </c>
      <c r="H31" s="49">
        <f>VLOOKUP(F31,'Tablica rezultata'!D:J,7,0)</f>
        <v>6.9</v>
      </c>
    </row>
    <row r="32" spans="1:16" ht="15.75">
      <c r="A32" s="46">
        <f>IF((AND(H32=H31,G32=G31)),A31,COUNT($G$29:G32))</f>
        <v>4</v>
      </c>
      <c r="B32" s="47" t="str">
        <f>VLOOKUP(F32,'Tablica rezultata'!D:E,2,FALSE)</f>
        <v xml:space="preserve">OŠ Granešina </v>
      </c>
      <c r="C32" s="47" t="str">
        <f>VLOOKUP(F32,'Tablica rezultata'!D:F,3,0)</f>
        <v xml:space="preserve">Zagreb-Dubrava </v>
      </c>
      <c r="D32" s="47" t="str">
        <f>VLOOKUP(F32,'Tablica rezultata'!D:K,8,FALSE)</f>
        <v>https://vimeo.com/189228170</v>
      </c>
      <c r="E32" s="47" t="str">
        <f>VLOOKUP(F32,'Tablica rezultata'!D:L,9,0)</f>
        <v>Tomislav Novosel</v>
      </c>
      <c r="F32" s="26" t="s">
        <v>3006</v>
      </c>
      <c r="G32" s="47">
        <f>VLOOKUP(F32,'Tablica rezultata'!D:I,6,0)</f>
        <v>340</v>
      </c>
      <c r="H32" s="49">
        <f>VLOOKUP(F32,'Tablica rezultata'!D:J,7,0)</f>
        <v>7.1</v>
      </c>
    </row>
    <row r="33" spans="1:8" ht="15.75">
      <c r="A33" s="46">
        <f>IF((AND(H33=H32,G33=G32)),A32,COUNT($G$29:G33))</f>
        <v>5</v>
      </c>
      <c r="B33" s="47" t="str">
        <f>VLOOKUP(F33,'Tablica rezultata'!D:E,2,FALSE)</f>
        <v>OŠ Marije Jurić Zagorke</v>
      </c>
      <c r="C33" s="47" t="str">
        <f>VLOOKUP(F33,'Tablica rezultata'!D:F,3,0)</f>
        <v>Zagreb</v>
      </c>
      <c r="D33" s="47" t="str">
        <f>VLOOKUP(F33,'Tablica rezultata'!D:K,8,FALSE)</f>
        <v>http://vimeo.com/190396446</v>
      </c>
      <c r="E33" s="47" t="str">
        <f>VLOOKUP(F33,'Tablica rezultata'!D:L,9,0)</f>
        <v>Katarina Kedačić-Buzina</v>
      </c>
      <c r="F33" s="26" t="s">
        <v>2050</v>
      </c>
      <c r="G33" s="47">
        <f>VLOOKUP(F33,'Tablica rezultata'!D:I,6,0)</f>
        <v>340</v>
      </c>
      <c r="H33" s="49">
        <f>VLOOKUP(F33,'Tablica rezultata'!D:J,7,0)</f>
        <v>8</v>
      </c>
    </row>
    <row r="34" spans="1:8" ht="15.75">
      <c r="A34" s="46">
        <f>IF((AND(H34=H33,G34=G33)),A33,COUNT($G$29:G34))</f>
        <v>6</v>
      </c>
      <c r="B34" s="47" t="str">
        <f>VLOOKUP(F34,'Tablica rezultata'!D:E,2,FALSE)</f>
        <v>OŠ Silvija Strahimira Kranjčevića</v>
      </c>
      <c r="C34" s="47" t="str">
        <f>VLOOKUP(F34,'Tablica rezultata'!D:F,3,0)</f>
        <v>Zagreb</v>
      </c>
      <c r="D34" s="47" t="str">
        <f>VLOOKUP(F34,'Tablica rezultata'!D:K,8,FALSE)</f>
        <v>https://vimeo.com/189182258</v>
      </c>
      <c r="E34" s="47" t="str">
        <f>VLOOKUP(F34,'Tablica rezultata'!D:L,9,0)</f>
        <v>Žonja, Soucie, Bašić Kantolić</v>
      </c>
      <c r="F34" s="26" t="s">
        <v>179</v>
      </c>
      <c r="G34" s="48">
        <f>VLOOKUP(F34,'Tablica rezultata'!D:I,6,0)</f>
        <v>340</v>
      </c>
      <c r="H34" s="49">
        <f>VLOOKUP(F34,'Tablica rezultata'!D:J,7,0)</f>
        <v>9.8000000000000007</v>
      </c>
    </row>
    <row r="35" spans="1:8" ht="15.75">
      <c r="A35" s="46">
        <f>IF((AND(H35=H34,G35=G34)),A34,COUNT($G$29:G35))</f>
        <v>7</v>
      </c>
      <c r="B35" s="47" t="str">
        <f>VLOOKUP(F35,'Tablica rezultata'!D:E,2,FALSE)</f>
        <v>OŠ Silvija Strahimira Kranjčevića</v>
      </c>
      <c r="C35" s="47" t="str">
        <f>VLOOKUP(F35,'Tablica rezultata'!D:F,3,0)</f>
        <v>Zagreb</v>
      </c>
      <c r="D35" s="47" t="str">
        <f>VLOOKUP(F35,'Tablica rezultata'!D:K,8,FALSE)</f>
        <v>https://vimeo.com/189183213</v>
      </c>
      <c r="E35" s="47" t="str">
        <f>VLOOKUP(F35,'Tablica rezultata'!D:L,9,0)</f>
        <v>Žonja, Soucie, Bašić Kantolić</v>
      </c>
      <c r="F35" s="26" t="s">
        <v>175</v>
      </c>
      <c r="G35" s="47">
        <f>VLOOKUP(F35,'Tablica rezultata'!D:I,6,0)</f>
        <v>340</v>
      </c>
      <c r="H35" s="49">
        <f>VLOOKUP(F35,'Tablica rezultata'!D:J,7,0)</f>
        <v>10</v>
      </c>
    </row>
    <row r="36" spans="1:8" ht="15.75">
      <c r="A36" s="46">
        <f>IF((AND(H36=H35,G36=G35)),A35,COUNT($G$29:G36))</f>
        <v>8</v>
      </c>
      <c r="B36" s="47" t="str">
        <f>VLOOKUP(F36,'Tablica rezultata'!D:E,2,FALSE)</f>
        <v>OŠ Silvija Strahimira Kranjčevića</v>
      </c>
      <c r="C36" s="47" t="str">
        <f>VLOOKUP(F36,'Tablica rezultata'!D:F,3,0)</f>
        <v>Zagreb</v>
      </c>
      <c r="D36" s="47" t="str">
        <f>VLOOKUP(F36,'Tablica rezultata'!D:K,8,FALSE)</f>
        <v>https://vimeo.com/189183299</v>
      </c>
      <c r="E36" s="47" t="str">
        <f>VLOOKUP(F36,'Tablica rezultata'!D:L,9,0)</f>
        <v>Žonja, Soucie, Bašić Kantolić</v>
      </c>
      <c r="F36" s="26" t="s">
        <v>172</v>
      </c>
      <c r="G36" s="47">
        <f>VLOOKUP(F36,'Tablica rezultata'!D:I,6,0)</f>
        <v>340</v>
      </c>
      <c r="H36" s="49">
        <f>VLOOKUP(F36,'Tablica rezultata'!D:J,7,0)</f>
        <v>10.23</v>
      </c>
    </row>
    <row r="37" spans="1:8" ht="15.75">
      <c r="A37" s="46">
        <f>IF((AND(H37=H36,G37=G36)),A36,COUNT($G$29:G37))</f>
        <v>9</v>
      </c>
      <c r="B37" s="47" t="str">
        <f>VLOOKUP(F37,'Tablica rezultata'!D:E,2,FALSE)</f>
        <v>OŠ Silvija Strahimira Kranjčevića</v>
      </c>
      <c r="C37" s="47" t="str">
        <f>VLOOKUP(F37,'Tablica rezultata'!D:F,3,0)</f>
        <v>Zagreb</v>
      </c>
      <c r="D37" s="47" t="str">
        <f>VLOOKUP(F37,'Tablica rezultata'!D:K,8,FALSE)</f>
        <v>https://vimeo.com/189182694</v>
      </c>
      <c r="E37" s="47" t="str">
        <f>VLOOKUP(F37,'Tablica rezultata'!D:L,9,0)</f>
        <v>Žonja, Soucie, Bašić Kantolić</v>
      </c>
      <c r="F37" s="26" t="s">
        <v>177</v>
      </c>
      <c r="G37" s="47">
        <f>VLOOKUP(F37,'Tablica rezultata'!D:I,6,0)</f>
        <v>340</v>
      </c>
      <c r="H37" s="49">
        <f>VLOOKUP(F37,'Tablica rezultata'!D:J,7,0)</f>
        <v>10.44</v>
      </c>
    </row>
    <row r="38" spans="1:8" ht="15.75">
      <c r="A38" s="46">
        <f>IF((AND(H38=H37,G38=G37)),A37,COUNT($G$29:G38))</f>
        <v>10</v>
      </c>
      <c r="B38" s="47" t="str">
        <f>VLOOKUP(F38,'Tablica rezultata'!D:E,2,FALSE)</f>
        <v xml:space="preserve">OŠ Granešina </v>
      </c>
      <c r="C38" s="47" t="str">
        <f>VLOOKUP(F38,'Tablica rezultata'!D:F,3,0)</f>
        <v xml:space="preserve">Zagreb-Dubrava </v>
      </c>
      <c r="D38" s="47" t="str">
        <f>VLOOKUP(F38,'Tablica rezultata'!D:K,8,FALSE)</f>
        <v>https://vimeo.com/189228162</v>
      </c>
      <c r="E38" s="47" t="str">
        <f>VLOOKUP(F38,'Tablica rezultata'!D:L,9,0)</f>
        <v>Tomislav Novosel</v>
      </c>
      <c r="F38" s="26" t="s">
        <v>2998</v>
      </c>
      <c r="G38" s="47">
        <f>VLOOKUP(F38,'Tablica rezultata'!D:I,6,0)</f>
        <v>330</v>
      </c>
      <c r="H38" s="49">
        <f>VLOOKUP(F38,'Tablica rezultata'!D:J,7,0)</f>
        <v>6.3</v>
      </c>
    </row>
    <row r="39" spans="1:8" ht="15.75">
      <c r="A39" s="46">
        <f>IF((AND(H39=H38,G39=G38)),A38,COUNT($G$29:G39))</f>
        <v>11</v>
      </c>
      <c r="B39" s="47" t="str">
        <f>VLOOKUP(F39,'Tablica rezultata'!D:E,2,FALSE)</f>
        <v>OŠ Retkovec</v>
      </c>
      <c r="C39" s="47" t="str">
        <f>VLOOKUP(F39,'Tablica rezultata'!D:F,3,0)</f>
        <v>Zagreb</v>
      </c>
      <c r="D39" s="47" t="str">
        <f>VLOOKUP(F39,'Tablica rezultata'!D:K,8,FALSE)</f>
        <v>https://vimeo.com/190256067</v>
      </c>
      <c r="E39" s="47" t="str">
        <f>VLOOKUP(F39,'Tablica rezultata'!D:L,9,0)</f>
        <v>Valentina Dijačić</v>
      </c>
      <c r="F39" s="26" t="s">
        <v>1037</v>
      </c>
      <c r="G39" s="47">
        <f>VLOOKUP(F39,'Tablica rezultata'!D:I,6,0)</f>
        <v>330</v>
      </c>
      <c r="H39" s="49">
        <f>VLOOKUP(F39,'Tablica rezultata'!D:J,7,0)</f>
        <v>6.7</v>
      </c>
    </row>
    <row r="40" spans="1:8" ht="15.75">
      <c r="A40" s="46">
        <f>IF((AND(H40=H39,G40=G39)),A39,COUNT($G$29:G40))</f>
        <v>11</v>
      </c>
      <c r="B40" s="47" t="str">
        <f>VLOOKUP(F40,'Tablica rezultata'!D:E,2,FALSE)</f>
        <v xml:space="preserve">OŠ Granešina </v>
      </c>
      <c r="C40" s="47" t="str">
        <f>VLOOKUP(F40,'Tablica rezultata'!D:F,3,0)</f>
        <v xml:space="preserve">Zagreb-Dubrava </v>
      </c>
      <c r="D40" s="47" t="str">
        <f>VLOOKUP(F40,'Tablica rezultata'!D:K,8,FALSE)</f>
        <v>https://vimeo.com/189228172</v>
      </c>
      <c r="E40" s="47" t="str">
        <f>VLOOKUP(F40,'Tablica rezultata'!D:L,9,0)</f>
        <v>Tomislav Novosel</v>
      </c>
      <c r="F40" s="26" t="s">
        <v>3008</v>
      </c>
      <c r="G40" s="47">
        <f>VLOOKUP(F40,'Tablica rezultata'!D:I,6,0)</f>
        <v>330</v>
      </c>
      <c r="H40" s="49">
        <f>VLOOKUP(F40,'Tablica rezultata'!D:J,7,0)</f>
        <v>6.7</v>
      </c>
    </row>
    <row r="41" spans="1:8" ht="15.75">
      <c r="A41" s="46">
        <f>IF((AND(H41=H40,G41=G40)),A40,COUNT($G$29:G41))</f>
        <v>13</v>
      </c>
      <c r="B41" s="47" t="str">
        <f>VLOOKUP(F41,'Tablica rezultata'!D:E,2,FALSE)</f>
        <v>OŠ Retkovec</v>
      </c>
      <c r="C41" s="47" t="str">
        <f>VLOOKUP(F41,'Tablica rezultata'!D:F,3,0)</f>
        <v>Zagreb</v>
      </c>
      <c r="D41" s="47" t="str">
        <f>VLOOKUP(F41,'Tablica rezultata'!D:K,8,FALSE)</f>
        <v>https://vimeo.com/190257232</v>
      </c>
      <c r="E41" s="47" t="str">
        <f>VLOOKUP(F41,'Tablica rezultata'!D:L,9,0)</f>
        <v>Valentina Dijačić</v>
      </c>
      <c r="F41" s="26" t="s">
        <v>1039</v>
      </c>
      <c r="G41" s="47">
        <f>VLOOKUP(F41,'Tablica rezultata'!D:I,6,0)</f>
        <v>330</v>
      </c>
      <c r="H41" s="49">
        <f>VLOOKUP(F41,'Tablica rezultata'!D:J,7,0)</f>
        <v>6.8</v>
      </c>
    </row>
    <row r="42" spans="1:8" ht="15.75">
      <c r="A42" s="46">
        <f>IF((AND(H42=H41,G42=G41)),A41,COUNT($G$29:G42))</f>
        <v>14</v>
      </c>
      <c r="B42" s="47" t="str">
        <f>VLOOKUP(F42,'Tablica rezultata'!D:E,2,FALSE)</f>
        <v>OŠ Marije Jurić Zagorke</v>
      </c>
      <c r="C42" s="47" t="str">
        <f>VLOOKUP(F42,'Tablica rezultata'!D:F,3,0)</f>
        <v>Zagreb</v>
      </c>
      <c r="D42" s="47" t="str">
        <f>VLOOKUP(F42,'Tablica rezultata'!D:K,8,FALSE)</f>
        <v>https://vimeo.com/190393995</v>
      </c>
      <c r="E42" s="47" t="str">
        <f>VLOOKUP(F42,'Tablica rezultata'!D:L,9,0)</f>
        <v>Katarina Kedačić-Buzina</v>
      </c>
      <c r="F42" s="26" t="s">
        <v>2034</v>
      </c>
      <c r="G42" s="47">
        <f>VLOOKUP(F42,'Tablica rezultata'!D:I,6,0)</f>
        <v>330</v>
      </c>
      <c r="H42" s="49">
        <f>VLOOKUP(F42,'Tablica rezultata'!D:J,7,0)</f>
        <v>7</v>
      </c>
    </row>
    <row r="43" spans="1:8" ht="15.75">
      <c r="A43" s="46">
        <f>IF((AND(H43=H42,G43=G42)),A42,COUNT($G$29:G43))</f>
        <v>15</v>
      </c>
      <c r="B43" s="47" t="str">
        <f>VLOOKUP(F43,'Tablica rezultata'!D:E,2,FALSE)</f>
        <v>OŠ Retkovec</v>
      </c>
      <c r="C43" s="47" t="str">
        <f>VLOOKUP(F43,'Tablica rezultata'!D:F,3,0)</f>
        <v>Zagreb</v>
      </c>
      <c r="D43" s="47" t="str">
        <f>VLOOKUP(F43,'Tablica rezultata'!D:K,8,FALSE)</f>
        <v>https://vimeo.com/190256726</v>
      </c>
      <c r="E43" s="47" t="str">
        <f>VLOOKUP(F43,'Tablica rezultata'!D:L,9,0)</f>
        <v>Valentina Dijačić</v>
      </c>
      <c r="F43" s="26" t="s">
        <v>1041</v>
      </c>
      <c r="G43" s="47">
        <f>VLOOKUP(F43,'Tablica rezultata'!D:I,6,0)</f>
        <v>330</v>
      </c>
      <c r="H43" s="49">
        <f>VLOOKUP(F43,'Tablica rezultata'!D:J,7,0)</f>
        <v>7.9</v>
      </c>
    </row>
    <row r="44" spans="1:8" ht="15.75">
      <c r="A44" s="46">
        <f>IF((AND(H44=H43,G44=G43)),A43,COUNT($G$29:G44))</f>
        <v>16</v>
      </c>
      <c r="B44" s="47" t="str">
        <f>VLOOKUP(F44,'Tablica rezultata'!D:E,2,FALSE)</f>
        <v xml:space="preserve">OŠ Granešina </v>
      </c>
      <c r="C44" s="47" t="str">
        <f>VLOOKUP(F44,'Tablica rezultata'!D:F,3,0)</f>
        <v xml:space="preserve">Zagreb-Dubrava </v>
      </c>
      <c r="D44" s="47" t="str">
        <f>VLOOKUP(F44,'Tablica rezultata'!D:K,8,FALSE)</f>
        <v>https://vimeo.com/189228159</v>
      </c>
      <c r="E44" s="47" t="str">
        <f>VLOOKUP(F44,'Tablica rezultata'!D:L,9,0)</f>
        <v>Tomislav Novosel</v>
      </c>
      <c r="F44" s="26" t="s">
        <v>2994</v>
      </c>
      <c r="G44" s="47">
        <f>VLOOKUP(F44,'Tablica rezultata'!D:I,6,0)</f>
        <v>330</v>
      </c>
      <c r="H44" s="49">
        <f>VLOOKUP(F44,'Tablica rezultata'!D:J,7,0)</f>
        <v>8.9</v>
      </c>
    </row>
    <row r="45" spans="1:8" ht="15.75">
      <c r="A45" s="46">
        <f>IF((AND(H45=H44,G45=G44)),A44,COUNT($G$29:G45))</f>
        <v>17</v>
      </c>
      <c r="B45" s="47" t="str">
        <f>VLOOKUP(F45,'Tablica rezultata'!D:E,2,FALSE)</f>
        <v>OŠ Marije Jurić Zagorke</v>
      </c>
      <c r="C45" s="47" t="str">
        <f>VLOOKUP(F45,'Tablica rezultata'!D:F,3,0)</f>
        <v>Zagreb</v>
      </c>
      <c r="D45" s="47" t="str">
        <f>VLOOKUP(F45,'Tablica rezultata'!D:K,8,FALSE)</f>
        <v>http://vimeo.com/190392360</v>
      </c>
      <c r="E45" s="47" t="str">
        <f>VLOOKUP(F45,'Tablica rezultata'!D:L,9,0)</f>
        <v>Katarina Kedačić-Buzina</v>
      </c>
      <c r="F45" s="26" t="s">
        <v>2046</v>
      </c>
      <c r="G45" s="47">
        <f>VLOOKUP(F45,'Tablica rezultata'!D:I,6,0)</f>
        <v>330</v>
      </c>
      <c r="H45" s="49">
        <f>VLOOKUP(F45,'Tablica rezultata'!D:J,7,0)</f>
        <v>9</v>
      </c>
    </row>
    <row r="46" spans="1:8" ht="15.75">
      <c r="A46" s="46">
        <f>IF((AND(H46=H45,G46=G45)),A45,COUNT($G$29:G46))</f>
        <v>18</v>
      </c>
      <c r="B46" s="47" t="str">
        <f>VLOOKUP(F46,'Tablica rezultata'!D:E,2,FALSE)</f>
        <v xml:space="preserve">OŠ Augusta Cesarca </v>
      </c>
      <c r="C46" s="47" t="str">
        <f>VLOOKUP(F46,'Tablica rezultata'!D:F,3,0)</f>
        <v>Zagreb</v>
      </c>
      <c r="D46" s="47" t="str">
        <f>VLOOKUP(F46,'Tablica rezultata'!D:K,8,FALSE)</f>
        <v>https://vimeo.com/190251924</v>
      </c>
      <c r="E46" s="47" t="str">
        <f>VLOOKUP(F46,'Tablica rezultata'!D:L,9,0)</f>
        <v>Pavao Pinjušić</v>
      </c>
      <c r="F46" s="26" t="s">
        <v>899</v>
      </c>
      <c r="G46" s="47">
        <f>VLOOKUP(F46,'Tablica rezultata'!D:I,6,0)</f>
        <v>330</v>
      </c>
      <c r="H46" s="49">
        <f>VLOOKUP(F46,'Tablica rezultata'!D:J,7,0)</f>
        <v>10</v>
      </c>
    </row>
    <row r="47" spans="1:8" ht="15.75">
      <c r="A47" s="46">
        <f>IF((AND(H47=H46,G47=G46)),A46,COUNT($G$29:G47))</f>
        <v>18</v>
      </c>
      <c r="B47" s="47" t="str">
        <f>VLOOKUP(F47,'Tablica rezultata'!D:E,2,FALSE)</f>
        <v xml:space="preserve">OŠ Augusta Cesarca </v>
      </c>
      <c r="C47" s="47" t="str">
        <f>VLOOKUP(F47,'Tablica rezultata'!D:F,3,0)</f>
        <v>Zagreb</v>
      </c>
      <c r="D47" s="47" t="str">
        <f>VLOOKUP(F47,'Tablica rezultata'!D:K,8,FALSE)</f>
        <v>https://vimeo.com/190251924</v>
      </c>
      <c r="E47" s="47" t="str">
        <f>VLOOKUP(F47,'Tablica rezultata'!D:L,9,0)</f>
        <v>Pavao Pinjušić</v>
      </c>
      <c r="F47" s="26" t="s">
        <v>902</v>
      </c>
      <c r="G47" s="47">
        <f>VLOOKUP(F47,'Tablica rezultata'!D:I,6,0)</f>
        <v>330</v>
      </c>
      <c r="H47" s="49">
        <f>VLOOKUP(F47,'Tablica rezultata'!D:J,7,0)</f>
        <v>10</v>
      </c>
    </row>
    <row r="48" spans="1:8" ht="15.75">
      <c r="A48" s="46">
        <f>IF((AND(H48=H47,G48=G47)),A47,COUNT($G$29:G48))</f>
        <v>20</v>
      </c>
      <c r="B48" s="47" t="str">
        <f>VLOOKUP(F48,'Tablica rezultata'!D:E,2,FALSE)</f>
        <v xml:space="preserve">OŠ Granešina </v>
      </c>
      <c r="C48" s="47" t="str">
        <f>VLOOKUP(F48,'Tablica rezultata'!D:F,3,0)</f>
        <v xml:space="preserve">Zagreb-Dubrava </v>
      </c>
      <c r="D48" s="47" t="str">
        <f>VLOOKUP(F48,'Tablica rezultata'!D:K,8,FALSE)</f>
        <v>https://vimeo.com/189228157</v>
      </c>
      <c r="E48" s="47" t="str">
        <f>VLOOKUP(F48,'Tablica rezultata'!D:L,9,0)</f>
        <v>Tomislav Novosel</v>
      </c>
      <c r="F48" s="26" t="s">
        <v>2990</v>
      </c>
      <c r="G48" s="47">
        <f>VLOOKUP(F48,'Tablica rezultata'!D:I,6,0)</f>
        <v>330</v>
      </c>
      <c r="H48" s="49">
        <f>VLOOKUP(F48,'Tablica rezultata'!D:J,7,0)</f>
        <v>10.7</v>
      </c>
    </row>
    <row r="49" spans="1:8" ht="15.75">
      <c r="A49" s="46">
        <f>IF((AND(H49=H48,G49=G48)),A48,COUNT($G$29:G49))</f>
        <v>21</v>
      </c>
      <c r="B49" s="47" t="str">
        <f>VLOOKUP(F49,'Tablica rezultata'!D:E,2,FALSE)</f>
        <v>OŠ Marije Jurić Zagorke</v>
      </c>
      <c r="C49" s="47" t="str">
        <f>VLOOKUP(F49,'Tablica rezultata'!D:F,3,0)</f>
        <v>Zagreb</v>
      </c>
      <c r="D49" s="47" t="str">
        <f>VLOOKUP(F49,'Tablica rezultata'!D:K,8,FALSE)</f>
        <v>http://vimeo.com/190393312</v>
      </c>
      <c r="E49" s="47" t="str">
        <f>VLOOKUP(F49,'Tablica rezultata'!D:L,9,0)</f>
        <v>Katarina Kedačić-Buzina</v>
      </c>
      <c r="F49" s="26" t="s">
        <v>2037</v>
      </c>
      <c r="G49" s="47">
        <f>VLOOKUP(F49,'Tablica rezultata'!D:I,6,0)</f>
        <v>330</v>
      </c>
      <c r="H49" s="49">
        <f>VLOOKUP(F49,'Tablica rezultata'!D:J,7,0)</f>
        <v>11</v>
      </c>
    </row>
    <row r="50" spans="1:8" ht="15.75">
      <c r="A50" s="46">
        <f>IF((AND(H50=H49,G50=G49)),A49,COUNT($G$29:G50))</f>
        <v>22</v>
      </c>
      <c r="B50" s="47" t="str">
        <f>VLOOKUP(F50,'Tablica rezultata'!D:E,2,FALSE)</f>
        <v xml:space="preserve">OŠ Granešina </v>
      </c>
      <c r="C50" s="47" t="str">
        <f>VLOOKUP(F50,'Tablica rezultata'!D:F,3,0)</f>
        <v xml:space="preserve">Zagreb-Dubrava </v>
      </c>
      <c r="D50" s="47" t="str">
        <f>VLOOKUP(F50,'Tablica rezultata'!D:K,8,FALSE)</f>
        <v>https://vimeo.com/189228164</v>
      </c>
      <c r="E50" s="47" t="str">
        <f>VLOOKUP(F50,'Tablica rezultata'!D:L,9,0)</f>
        <v>Tomislav Novosel</v>
      </c>
      <c r="F50" s="26" t="s">
        <v>3002</v>
      </c>
      <c r="G50" s="47">
        <f>VLOOKUP(F50,'Tablica rezultata'!D:I,6,0)</f>
        <v>330</v>
      </c>
      <c r="H50" s="49">
        <f>VLOOKUP(F50,'Tablica rezultata'!D:J,7,0)</f>
        <v>11.8</v>
      </c>
    </row>
    <row r="51" spans="1:8" ht="15.75">
      <c r="A51" s="46">
        <f>IF((AND(H51=H50,G51=G50)),A50,COUNT($G$29:G51))</f>
        <v>23</v>
      </c>
      <c r="B51" s="47" t="str">
        <f>VLOOKUP(F51,'Tablica rezultata'!D:E,2,FALSE)</f>
        <v xml:space="preserve">OŠ Granešina </v>
      </c>
      <c r="C51" s="47" t="str">
        <f>VLOOKUP(F51,'Tablica rezultata'!D:F,3,0)</f>
        <v xml:space="preserve">Zagreb-Dubrava </v>
      </c>
      <c r="D51" s="47" t="str">
        <f>VLOOKUP(F51,'Tablica rezultata'!D:K,8,FALSE)</f>
        <v>https://vimeo.com/189228161</v>
      </c>
      <c r="E51" s="47" t="str">
        <f>VLOOKUP(F51,'Tablica rezultata'!D:L,9,0)</f>
        <v>Tomislav Novosel</v>
      </c>
      <c r="F51" s="26" t="s">
        <v>3000</v>
      </c>
      <c r="G51" s="47">
        <f>VLOOKUP(F51,'Tablica rezultata'!D:I,6,0)</f>
        <v>330</v>
      </c>
      <c r="H51" s="49">
        <f>VLOOKUP(F51,'Tablica rezultata'!D:J,7,0)</f>
        <v>12.2</v>
      </c>
    </row>
    <row r="52" spans="1:8" ht="15.75">
      <c r="A52" s="46">
        <f>IF((AND(H52=H51,G52=G51)),A51,COUNT($G$29:G52))</f>
        <v>24</v>
      </c>
      <c r="B52" s="47" t="str">
        <f>VLOOKUP(F52,'Tablica rezultata'!D:E,2,FALSE)</f>
        <v>OŠ Antuna Gustava Matoša, Zagreb</v>
      </c>
      <c r="C52" s="47" t="str">
        <f>VLOOKUP(F52,'Tablica rezultata'!D:F,3,0)</f>
        <v>Zagreb</v>
      </c>
      <c r="D52" s="47" t="str">
        <f>VLOOKUP(F52,'Tablica rezultata'!D:K,8,FALSE)</f>
        <v>https://vimeo.com/190220271</v>
      </c>
      <c r="E52" s="47" t="str">
        <f>VLOOKUP(F52,'Tablica rezultata'!D:L,9,0)</f>
        <v>Siniša Jovčić</v>
      </c>
      <c r="F52" s="26" t="s">
        <v>893</v>
      </c>
      <c r="G52" s="48">
        <f>VLOOKUP(F52,'Tablica rezultata'!D:I,6,0)</f>
        <v>280</v>
      </c>
      <c r="H52" s="49">
        <f>VLOOKUP(F52,'Tablica rezultata'!D:J,7,0)</f>
        <v>12</v>
      </c>
    </row>
    <row r="53" spans="1:8" ht="15.75">
      <c r="A53" s="46">
        <f>IF((AND(H53=H52,G53=G52)),A52,COUNT($G$29:G53))</f>
        <v>25</v>
      </c>
      <c r="B53" s="47" t="str">
        <f>VLOOKUP(F53,'Tablica rezultata'!D:E,2,FALSE)</f>
        <v>OŠ Marije Jurić Zagorke</v>
      </c>
      <c r="C53" s="47" t="str">
        <f>VLOOKUP(F53,'Tablica rezultata'!D:F,3,0)</f>
        <v>Zagreb</v>
      </c>
      <c r="D53" s="47" t="str">
        <f>VLOOKUP(F53,'Tablica rezultata'!D:K,8,FALSE)</f>
        <v>http://vimeo.com/190394678</v>
      </c>
      <c r="E53" s="47" t="str">
        <f>VLOOKUP(F53,'Tablica rezultata'!D:L,9,0)</f>
        <v>Katarina Kedačić-Buzina</v>
      </c>
      <c r="F53" s="26" t="s">
        <v>2039</v>
      </c>
      <c r="G53" s="47">
        <f>VLOOKUP(F53,'Tablica rezultata'!D:I,6,0)</f>
        <v>220</v>
      </c>
      <c r="H53" s="49">
        <f>VLOOKUP(F53,'Tablica rezultata'!D:J,7,0)</f>
        <v>7</v>
      </c>
    </row>
    <row r="54" spans="1:8" ht="15.75">
      <c r="A54" s="46">
        <f>IF((AND(H54=H53,G54=G53)),A53,COUNT($G$29:G54))</f>
        <v>26</v>
      </c>
      <c r="B54" s="47" t="str">
        <f>VLOOKUP(F54,'Tablica rezultata'!D:E,2,FALSE)</f>
        <v>OŠ Antuna Gustava Matoša, Zagreb</v>
      </c>
      <c r="C54" s="47" t="str">
        <f>VLOOKUP(F54,'Tablica rezultata'!D:F,3,0)</f>
        <v>Zagreb</v>
      </c>
      <c r="D54" s="47" t="str">
        <f>VLOOKUP(F54,'Tablica rezultata'!D:K,8,FALSE)</f>
        <v>https://vimeo.com/190220310</v>
      </c>
      <c r="E54" s="47" t="str">
        <f>VLOOKUP(F54,'Tablica rezultata'!D:L,9,0)</f>
        <v>Siniša Jovčić</v>
      </c>
      <c r="F54" s="26" t="s">
        <v>896</v>
      </c>
      <c r="G54" s="47">
        <f>VLOOKUP(F54,'Tablica rezultata'!D:I,6,0)</f>
        <v>200</v>
      </c>
      <c r="H54" s="49">
        <f>VLOOKUP(F54,'Tablica rezultata'!D:J,7,0)</f>
        <v>11</v>
      </c>
    </row>
    <row r="55" spans="1:8" ht="15.75">
      <c r="A55" s="46">
        <f>IF((AND(H55=H54,G55=G54)),A54,COUNT($G$29:G55))</f>
        <v>27</v>
      </c>
      <c r="B55" s="47" t="str">
        <f>VLOOKUP(F55,'Tablica rezultata'!D:E,2,FALSE)</f>
        <v>OŠ Marije Jurić Zagorke</v>
      </c>
      <c r="C55" s="47" t="str">
        <f>VLOOKUP(F55,'Tablica rezultata'!D:F,3,0)</f>
        <v>Zagreb</v>
      </c>
      <c r="D55" s="47" t="str">
        <f>VLOOKUP(F55,'Tablica rezultata'!D:K,8,FALSE)</f>
        <v>http://vimeo.com/190395891</v>
      </c>
      <c r="E55" s="47" t="str">
        <f>VLOOKUP(F55,'Tablica rezultata'!D:L,9,0)</f>
        <v>Katarina Kedačić-Buzina</v>
      </c>
      <c r="F55" s="26" t="s">
        <v>2044</v>
      </c>
      <c r="G55" s="47">
        <f>VLOOKUP(F55,'Tablica rezultata'!D:I,6,0)</f>
        <v>190</v>
      </c>
      <c r="H55" s="49">
        <f>VLOOKUP(F55,'Tablica rezultata'!D:J,7,0)</f>
        <v>6</v>
      </c>
    </row>
    <row r="56" spans="1:8" ht="15.75">
      <c r="A56" s="46">
        <f>IF((AND(H56=H55,G56=G55)),A55,COUNT($G$29:G56))</f>
        <v>28</v>
      </c>
      <c r="B56" s="47" t="str">
        <f>VLOOKUP(F56,'Tablica rezultata'!D:E,2,FALSE)</f>
        <v>OŠ Marije Jurić Zagorke</v>
      </c>
      <c r="C56" s="47" t="str">
        <f>VLOOKUP(F56,'Tablica rezultata'!D:F,3,0)</f>
        <v>Zagreb</v>
      </c>
      <c r="D56" s="47" t="str">
        <f>VLOOKUP(F56,'Tablica rezultata'!D:K,8,FALSE)</f>
        <v>http://vimeo.com/190395293</v>
      </c>
      <c r="E56" s="47" t="str">
        <f>VLOOKUP(F56,'Tablica rezultata'!D:L,9,0)</f>
        <v>Katarina Kedačić-Buzina</v>
      </c>
      <c r="F56" s="26" t="s">
        <v>2041</v>
      </c>
      <c r="G56" s="47">
        <f>VLOOKUP(F56,'Tablica rezultata'!D:I,6,0)</f>
        <v>110</v>
      </c>
      <c r="H56" s="49">
        <f>VLOOKUP(F56,'Tablica rezultata'!D:J,7,0)</f>
        <v>6</v>
      </c>
    </row>
    <row r="57" spans="1:8" ht="15.75">
      <c r="A57" s="46">
        <f>IF((AND(H57=H56,G57=G56)),A56,COUNT($G$29:G57))</f>
        <v>29</v>
      </c>
      <c r="B57" s="47" t="str">
        <f>VLOOKUP(F57,'Tablica rezultata'!D:E,2,FALSE)</f>
        <v>OŠ Marije Jurić Zagorke</v>
      </c>
      <c r="C57" s="47" t="str">
        <f>VLOOKUP(F57,'Tablica rezultata'!D:F,3,0)</f>
        <v>Zagreb</v>
      </c>
      <c r="D57" s="47" t="str">
        <f>VLOOKUP(F57,'Tablica rezultata'!D:K,8,FALSE)</f>
        <v>_</v>
      </c>
      <c r="E57" s="47" t="str">
        <f>VLOOKUP(F57,'Tablica rezultata'!D:L,9,0)</f>
        <v>Katarina Kedačić-Buzina</v>
      </c>
      <c r="F57" s="26" t="s">
        <v>2048</v>
      </c>
      <c r="G57" s="47">
        <f>VLOOKUP(F57,'Tablica rezultata'!D:I,6,0)</f>
        <v>0</v>
      </c>
      <c r="H57" s="49">
        <f>VLOOKUP(F57,'Tablica rezultata'!D:J,7,0)</f>
        <v>100</v>
      </c>
    </row>
  </sheetData>
  <sortState ref="A29:H57">
    <sortCondition descending="1" ref="G29:G57"/>
    <sortCondition ref="H29:H57"/>
  </sortState>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62"/>
  <sheetViews>
    <sheetView showGridLines="0" zoomScaleNormal="100" workbookViewId="0"/>
  </sheetViews>
  <sheetFormatPr defaultRowHeight="15"/>
  <cols>
    <col min="1" max="1" width="9.140625" style="10"/>
    <col min="2" max="2" width="51" style="10" bestFit="1" customWidth="1"/>
    <col min="3" max="4" width="29.42578125" style="10" bestFit="1" customWidth="1"/>
    <col min="5" max="5" width="28.7109375" style="10" bestFit="1" customWidth="1"/>
    <col min="6" max="6" width="20.42578125" style="10" bestFit="1" customWidth="1"/>
    <col min="7" max="7" width="9.140625" style="10" bestFit="1" customWidth="1"/>
    <col min="8" max="8" width="31" style="10" bestFit="1" customWidth="1"/>
  </cols>
  <sheetData>
    <row r="1" spans="1:16" ht="23.25">
      <c r="B1" s="54" t="s">
        <v>2873</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23">
        <f>IF((AND(H5=H4,G5=G4)),A4,COUNT($G$5:G5))</f>
        <v>1</v>
      </c>
      <c r="B5" s="16" t="str">
        <f>VLOOKUP(F5,'Tablica rezultata'!D:E,2,FALSE)</f>
        <v>Udruga žena Slakovec</v>
      </c>
      <c r="C5" s="16" t="str">
        <f>VLOOKUP(F5,'Tablica rezultata'!D:F,3,0)</f>
        <v>Nedelišće</v>
      </c>
      <c r="D5" s="16" t="str">
        <f>VLOOKUP(F5,'Tablica rezultata'!D:K,8,FALSE)</f>
        <v>https://vimeo.com/189693426</v>
      </c>
      <c r="E5" s="16" t="str">
        <f>VLOOKUP(F5,'Tablica rezultata'!D:L,9,0)</f>
        <v>Mateja Šafarić Novak</v>
      </c>
      <c r="F5" s="44" t="s">
        <v>238</v>
      </c>
      <c r="G5" s="16">
        <f>VLOOKUP(F5,'Tablica rezultata'!D:I,6,0)</f>
        <v>190</v>
      </c>
      <c r="H5" s="31">
        <f>VLOOKUP(F5,'Tablica rezultata'!D:J,7,0)</f>
        <v>2.82</v>
      </c>
      <c r="I5" s="11"/>
      <c r="J5" s="11"/>
      <c r="K5" s="12"/>
      <c r="L5" s="11"/>
      <c r="M5" s="12"/>
      <c r="N5" s="12"/>
      <c r="O5" s="14"/>
      <c r="P5" s="14"/>
    </row>
    <row r="6" spans="1:16" ht="15.75">
      <c r="A6" s="23">
        <f>IF((AND(H6=H5,G6=G5)),A5,COUNT($G$5:G6))</f>
        <v>2</v>
      </c>
      <c r="B6" s="16" t="str">
        <f>VLOOKUP(F6,'Tablica rezultata'!D:E,2,FALSE)</f>
        <v>Udruga žena Slakovec</v>
      </c>
      <c r="C6" s="16" t="str">
        <f>VLOOKUP(F6,'Tablica rezultata'!D:F,3,0)</f>
        <v>Nedelišće</v>
      </c>
      <c r="D6" s="16" t="str">
        <f>VLOOKUP(F6,'Tablica rezultata'!D:K,8,FALSE)</f>
        <v>https://vimeo.com/189690059</v>
      </c>
      <c r="E6" s="16" t="str">
        <f>VLOOKUP(F6,'Tablica rezultata'!D:L,9,0)</f>
        <v>Mateja Šafarić Novak</v>
      </c>
      <c r="F6" s="44" t="s">
        <v>234</v>
      </c>
      <c r="G6" s="16">
        <f>VLOOKUP(F6,'Tablica rezultata'!D:I,6,0)</f>
        <v>190</v>
      </c>
      <c r="H6" s="31">
        <f>VLOOKUP(F6,'Tablica rezultata'!D:J,7,0)</f>
        <v>2.83</v>
      </c>
      <c r="I6" s="11"/>
      <c r="J6" s="11"/>
      <c r="K6" s="12"/>
      <c r="L6" s="11"/>
      <c r="M6" s="12"/>
      <c r="N6" s="12"/>
      <c r="O6" s="14"/>
      <c r="P6" s="14"/>
    </row>
    <row r="7" spans="1:16" ht="15.75">
      <c r="A7" s="23">
        <f>IF((AND(H7=H6,G7=G6)),A6,COUNT($G$5:G7))</f>
        <v>3</v>
      </c>
      <c r="B7" s="16" t="str">
        <f>VLOOKUP(F7,'Tablica rezultata'!D:E,2,FALSE)</f>
        <v>Udruga žena Slakovec</v>
      </c>
      <c r="C7" s="16" t="str">
        <f>VLOOKUP(F7,'Tablica rezultata'!D:F,3,0)</f>
        <v>Nedelišće</v>
      </c>
      <c r="D7" s="16" t="str">
        <f>VLOOKUP(F7,'Tablica rezultata'!D:K,8,FALSE)</f>
        <v>https://vimeo.com/189668707</v>
      </c>
      <c r="E7" s="16" t="str">
        <f>VLOOKUP(F7,'Tablica rezultata'!D:L,9,0)</f>
        <v>Mateja Šafarić Novak</v>
      </c>
      <c r="F7" s="44" t="s">
        <v>219</v>
      </c>
      <c r="G7" s="15">
        <f>VLOOKUP(F7,'Tablica rezultata'!D:I,6,0)</f>
        <v>190</v>
      </c>
      <c r="H7" s="31">
        <f>VLOOKUP(F7,'Tablica rezultata'!D:J,7,0)</f>
        <v>2.88</v>
      </c>
      <c r="I7" s="11"/>
      <c r="J7" s="11"/>
      <c r="K7" s="12"/>
      <c r="L7" s="11"/>
      <c r="M7" s="12"/>
      <c r="N7" s="12"/>
      <c r="O7" s="14"/>
      <c r="P7" s="14"/>
    </row>
    <row r="8" spans="1:16" ht="15.75">
      <c r="A8" s="23">
        <f>IF((AND(H8=H7,G8=G7)),A7,COUNT($G$5:G8))</f>
        <v>4</v>
      </c>
      <c r="B8" s="16" t="str">
        <f>VLOOKUP(F8,'Tablica rezultata'!D:E,2,FALSE)</f>
        <v>Udruga žena Slakovec</v>
      </c>
      <c r="C8" s="16" t="str">
        <f>VLOOKUP(F8,'Tablica rezultata'!D:F,3,0)</f>
        <v>Nedelišće</v>
      </c>
      <c r="D8" s="16" t="str">
        <f>VLOOKUP(F8,'Tablica rezultata'!D:K,8,FALSE)</f>
        <v>https://vimeo.com/189670690</v>
      </c>
      <c r="E8" s="16" t="str">
        <f>VLOOKUP(F8,'Tablica rezultata'!D:L,9,0)</f>
        <v>Mateja Šafarić Novak</v>
      </c>
      <c r="F8" s="44" t="s">
        <v>222</v>
      </c>
      <c r="G8" s="15">
        <f>VLOOKUP(F8,'Tablica rezultata'!D:I,6,0)</f>
        <v>190</v>
      </c>
      <c r="H8" s="31">
        <f>VLOOKUP(F8,'Tablica rezultata'!D:J,7,0)</f>
        <v>3.13</v>
      </c>
      <c r="I8" s="11"/>
      <c r="J8" s="11"/>
      <c r="K8" s="12"/>
      <c r="L8" s="11"/>
      <c r="M8" s="12"/>
      <c r="N8" s="12"/>
      <c r="O8" s="14"/>
      <c r="P8" s="14"/>
    </row>
    <row r="9" spans="1:16" ht="15.75">
      <c r="A9" s="23">
        <f>IF((AND(H9=H8,G9=G8)),A8,COUNT($G$5:G9))</f>
        <v>5</v>
      </c>
      <c r="B9" s="16" t="str">
        <f>VLOOKUP(F9,'Tablica rezultata'!D:E,2,FALSE)</f>
        <v>Udruga žena Slakovec</v>
      </c>
      <c r="C9" s="16" t="str">
        <f>VLOOKUP(F9,'Tablica rezultata'!D:F,3,0)</f>
        <v>Nedelišće</v>
      </c>
      <c r="D9" s="16" t="str">
        <f>VLOOKUP(F9,'Tablica rezultata'!D:K,8,FALSE)</f>
        <v>https://vimeo.com/189672071</v>
      </c>
      <c r="E9" s="16" t="str">
        <f>VLOOKUP(F9,'Tablica rezultata'!D:L,9,0)</f>
        <v>Mateja Šafarić Novak</v>
      </c>
      <c r="F9" s="44" t="s">
        <v>226</v>
      </c>
      <c r="G9" s="16">
        <f>VLOOKUP(F9,'Tablica rezultata'!D:I,6,0)</f>
        <v>190</v>
      </c>
      <c r="H9" s="31">
        <f>VLOOKUP(F9,'Tablica rezultata'!D:J,7,0)</f>
        <v>3.22</v>
      </c>
      <c r="I9" s="11"/>
      <c r="J9" s="11"/>
      <c r="K9" s="12"/>
      <c r="L9" s="11"/>
      <c r="M9" s="12"/>
      <c r="N9" s="12"/>
      <c r="O9" s="14"/>
      <c r="P9" s="14"/>
    </row>
    <row r="10" spans="1:16" ht="15.75">
      <c r="A10" s="23">
        <f>IF((AND(H10=H9,G10=G9)),A9,COUNT($G$5:G10))</f>
        <v>6</v>
      </c>
      <c r="B10" s="16" t="str">
        <f>VLOOKUP(F10,'Tablica rezultata'!D:E,2,FALSE)</f>
        <v>Udruga žena Slakovec</v>
      </c>
      <c r="C10" s="16" t="str">
        <f>VLOOKUP(F10,'Tablica rezultata'!D:F,3,0)</f>
        <v>Nedelišće</v>
      </c>
      <c r="D10" s="16" t="str">
        <f>VLOOKUP(F10,'Tablica rezultata'!D:K,8,FALSE)</f>
        <v>https://vimeo.com/189671475</v>
      </c>
      <c r="E10" s="16" t="str">
        <f>VLOOKUP(F10,'Tablica rezultata'!D:L,9,0)</f>
        <v>Mateja Šafarić Novak</v>
      </c>
      <c r="F10" s="44" t="s">
        <v>224</v>
      </c>
      <c r="G10" s="16">
        <f>VLOOKUP(F10,'Tablica rezultata'!D:I,6,0)</f>
        <v>190</v>
      </c>
      <c r="H10" s="31">
        <f>VLOOKUP(F10,'Tablica rezultata'!D:J,7,0)</f>
        <v>3.5</v>
      </c>
      <c r="I10" s="11"/>
      <c r="J10" s="11"/>
      <c r="K10" s="12"/>
      <c r="L10" s="11"/>
      <c r="M10" s="12"/>
      <c r="N10" s="12"/>
      <c r="O10" s="14"/>
      <c r="P10" s="14"/>
    </row>
    <row r="11" spans="1:16" ht="15.75">
      <c r="A11" s="23">
        <f>IF((AND(H11=H10,G11=G10)),A10,COUNT($G$5:G11))</f>
        <v>6</v>
      </c>
      <c r="B11" s="16" t="str">
        <f>VLOOKUP(F11,'Tablica rezultata'!D:E,2,FALSE)</f>
        <v>Udruga žena Slakovec</v>
      </c>
      <c r="C11" s="16" t="str">
        <f>VLOOKUP(F11,'Tablica rezultata'!D:F,3,0)</f>
        <v>Nedelišće</v>
      </c>
      <c r="D11" s="16" t="str">
        <f>VLOOKUP(F11,'Tablica rezultata'!D:K,8,FALSE)</f>
        <v>https://vimeo.com/189672690</v>
      </c>
      <c r="E11" s="16" t="str">
        <f>VLOOKUP(F11,'Tablica rezultata'!D:L,9,0)</f>
        <v>Mateja Šafarić Novak</v>
      </c>
      <c r="F11" s="44" t="s">
        <v>228</v>
      </c>
      <c r="G11" s="16">
        <f>VLOOKUP(F11,'Tablica rezultata'!D:I,6,0)</f>
        <v>190</v>
      </c>
      <c r="H11" s="31">
        <f>VLOOKUP(F11,'Tablica rezultata'!D:J,7,0)</f>
        <v>3.5</v>
      </c>
      <c r="I11" s="11"/>
      <c r="J11" s="11"/>
      <c r="K11" s="12"/>
      <c r="L11" s="11"/>
      <c r="M11" s="12"/>
      <c r="N11" s="12"/>
      <c r="O11" s="14"/>
      <c r="P11" s="14"/>
    </row>
    <row r="12" spans="1:16" ht="15.75">
      <c r="A12" s="23">
        <f>IF((AND(H12=H11,G12=G11)),A11,COUNT($G$5:G12))</f>
        <v>8</v>
      </c>
      <c r="B12" s="16" t="str">
        <f>VLOOKUP(F12,'Tablica rezultata'!D:E,2,FALSE)</f>
        <v>Udruga žena Slakovec</v>
      </c>
      <c r="C12" s="16" t="str">
        <f>VLOOKUP(F12,'Tablica rezultata'!D:F,3,0)</f>
        <v>Nedelišće</v>
      </c>
      <c r="D12" s="16" t="str">
        <f>VLOOKUP(F12,'Tablica rezultata'!D:K,8,FALSE)</f>
        <v>https://vimeo.com/189673366</v>
      </c>
      <c r="E12" s="16" t="str">
        <f>VLOOKUP(F12,'Tablica rezultata'!D:L,9,0)</f>
        <v>Mateja Šafarić Novak</v>
      </c>
      <c r="F12" s="44" t="s">
        <v>230</v>
      </c>
      <c r="G12" s="16">
        <f>VLOOKUP(F12,'Tablica rezultata'!D:I,6,0)</f>
        <v>190</v>
      </c>
      <c r="H12" s="31">
        <f>VLOOKUP(F12,'Tablica rezultata'!D:J,7,0)</f>
        <v>3.6</v>
      </c>
      <c r="I12" s="11"/>
      <c r="J12" s="11"/>
      <c r="K12" s="12"/>
      <c r="L12" s="11"/>
      <c r="M12" s="12"/>
      <c r="N12" s="12"/>
      <c r="O12" s="14"/>
      <c r="P12" s="14"/>
    </row>
    <row r="13" spans="1:16" ht="15.75">
      <c r="A13" s="23">
        <f>IF((AND(H13=H12,G13=G12)),A12,COUNT($G$5:G13))</f>
        <v>9</v>
      </c>
      <c r="B13" s="16" t="str">
        <f>VLOOKUP(F13,'Tablica rezultata'!D:E,2,FALSE)</f>
        <v>Udruga žena Slakovec</v>
      </c>
      <c r="C13" s="16" t="str">
        <f>VLOOKUP(F13,'Tablica rezultata'!D:F,3,0)</f>
        <v>Nedelišće</v>
      </c>
      <c r="D13" s="16" t="str">
        <f>VLOOKUP(F13,'Tablica rezultata'!D:K,8,FALSE)</f>
        <v>https://vimeo.com/189692522</v>
      </c>
      <c r="E13" s="16" t="str">
        <f>VLOOKUP(F13,'Tablica rezultata'!D:L,9,0)</f>
        <v>Mateja Šafarić Novak</v>
      </c>
      <c r="F13" s="44" t="s">
        <v>236</v>
      </c>
      <c r="G13" s="16">
        <f>VLOOKUP(F13,'Tablica rezultata'!D:I,6,0)</f>
        <v>190</v>
      </c>
      <c r="H13" s="31">
        <f>VLOOKUP(F13,'Tablica rezultata'!D:J,7,0)</f>
        <v>3.65</v>
      </c>
      <c r="I13" s="11"/>
      <c r="J13" s="11"/>
      <c r="K13" s="12"/>
      <c r="L13" s="11"/>
      <c r="M13" s="12"/>
      <c r="N13" s="12"/>
      <c r="O13" s="14"/>
      <c r="P13" s="14"/>
    </row>
    <row r="14" spans="1:16" ht="15.75">
      <c r="A14" s="23">
        <f>IF((AND(H14=H13,G14=G13)),A13,COUNT($G$5:G14))</f>
        <v>10</v>
      </c>
      <c r="B14" s="16" t="str">
        <f>VLOOKUP(F14,'Tablica rezultata'!D:E,2,FALSE)</f>
        <v>Udruga žena Slakovec</v>
      </c>
      <c r="C14" s="16" t="str">
        <f>VLOOKUP(F14,'Tablica rezultata'!D:F,3,0)</f>
        <v>Nedelišće</v>
      </c>
      <c r="D14" s="16" t="str">
        <f>VLOOKUP(F14,'Tablica rezultata'!D:K,8,FALSE)</f>
        <v>https://vimeo.com/189848727</v>
      </c>
      <c r="E14" s="16" t="str">
        <f>VLOOKUP(F14,'Tablica rezultata'!D:L,9,0)</f>
        <v>Mateja Šafarić Novak</v>
      </c>
      <c r="F14" s="44" t="s">
        <v>240</v>
      </c>
      <c r="G14" s="16">
        <f>VLOOKUP(F14,'Tablica rezultata'!D:I,6,0)</f>
        <v>190</v>
      </c>
      <c r="H14" s="31">
        <f>VLOOKUP(F14,'Tablica rezultata'!D:J,7,0)</f>
        <v>3.87</v>
      </c>
      <c r="I14" s="11"/>
      <c r="J14" s="11"/>
      <c r="K14" s="12"/>
      <c r="L14" s="11"/>
      <c r="M14" s="12"/>
      <c r="N14" s="12"/>
      <c r="O14" s="14"/>
      <c r="P14" s="14"/>
    </row>
    <row r="15" spans="1:16" ht="15.75">
      <c r="A15" s="23">
        <f>IF((AND(H15=H14,G15=G14)),A14,COUNT($G$5:G15))</f>
        <v>11</v>
      </c>
      <c r="B15" s="16" t="str">
        <f>VLOOKUP(F15,'Tablica rezultata'!D:E,2,FALSE)</f>
        <v>Udruga žena Slakovec</v>
      </c>
      <c r="C15" s="16" t="str">
        <f>VLOOKUP(F15,'Tablica rezultata'!D:F,3,0)</f>
        <v>Nedelišće</v>
      </c>
      <c r="D15" s="16" t="str">
        <f>VLOOKUP(F15,'Tablica rezultata'!D:K,8,FALSE)</f>
        <v>https://vimeo.com/189673926</v>
      </c>
      <c r="E15" s="16" t="str">
        <f>VLOOKUP(F15,'Tablica rezultata'!D:L,9,0)</f>
        <v>Mateja Šafarić Novak</v>
      </c>
      <c r="F15" s="44" t="s">
        <v>232</v>
      </c>
      <c r="G15" s="16">
        <f>VLOOKUP(F15,'Tablica rezultata'!D:I,6,0)</f>
        <v>190</v>
      </c>
      <c r="H15" s="31">
        <f>VLOOKUP(F15,'Tablica rezultata'!D:J,7,0)</f>
        <v>4.04</v>
      </c>
      <c r="I15" s="11"/>
      <c r="J15" s="11"/>
      <c r="K15" s="12"/>
      <c r="L15" s="11"/>
      <c r="M15" s="12"/>
      <c r="N15" s="12"/>
      <c r="O15" s="14"/>
      <c r="P15" s="14"/>
    </row>
    <row r="16" spans="1:16" ht="15.75">
      <c r="A16" s="23">
        <f>IF((AND(H16=H15,G16=G15)),A15,COUNT($G$5:G16))</f>
        <v>12</v>
      </c>
      <c r="B16" s="16" t="str">
        <f>VLOOKUP(F16,'Tablica rezultata'!D:E,2,FALSE)</f>
        <v>OŠ Podturen</v>
      </c>
      <c r="C16" s="16" t="str">
        <f>VLOOKUP(F16,'Tablica rezultata'!D:F,3,0)</f>
        <v>Podturen</v>
      </c>
      <c r="D16" s="16" t="str">
        <f>VLOOKUP(F16,'Tablica rezultata'!D:K,8,FALSE)</f>
        <v>https://vimeo.com/190236008</v>
      </c>
      <c r="E16" s="16" t="str">
        <f>VLOOKUP(F16,'Tablica rezultata'!D:L,9,0)</f>
        <v>Milena Mikulčić I Ružica Murk</v>
      </c>
      <c r="F16" s="44" t="s">
        <v>2722</v>
      </c>
      <c r="G16" s="16">
        <f>VLOOKUP(F16,'Tablica rezultata'!D:I,6,0)</f>
        <v>190</v>
      </c>
      <c r="H16" s="31">
        <f>VLOOKUP(F16,'Tablica rezultata'!D:J,7,0)</f>
        <v>5.0999999999999996</v>
      </c>
      <c r="I16" s="11"/>
      <c r="J16" s="11"/>
      <c r="K16" s="12"/>
      <c r="L16" s="11"/>
      <c r="M16" s="12"/>
      <c r="N16" s="12"/>
      <c r="O16" s="14"/>
      <c r="P16" s="14"/>
    </row>
    <row r="17" spans="1:16" ht="15.75">
      <c r="A17" s="23">
        <f>IF((AND(H17=H16,G17=G16)),A16,COUNT($G$5:G17))</f>
        <v>13</v>
      </c>
      <c r="B17" s="16" t="str">
        <f>VLOOKUP(F17,'Tablica rezultata'!D:E,2,FALSE)</f>
        <v>OŠ Podturen</v>
      </c>
      <c r="C17" s="16" t="str">
        <f>VLOOKUP(F17,'Tablica rezultata'!D:F,3,0)</f>
        <v>Podturen</v>
      </c>
      <c r="D17" s="16" t="str">
        <f>VLOOKUP(F17,'Tablica rezultata'!D:K,8,FALSE)</f>
        <v>https://vimeo.com/190236778</v>
      </c>
      <c r="E17" s="16" t="str">
        <f>VLOOKUP(F17,'Tablica rezultata'!D:L,9,0)</f>
        <v>Milena Mikulčić I Ružica Murk</v>
      </c>
      <c r="F17" s="44" t="s">
        <v>2724</v>
      </c>
      <c r="G17" s="16">
        <f>VLOOKUP(F17,'Tablica rezultata'!D:I,6,0)</f>
        <v>190</v>
      </c>
      <c r="H17" s="31">
        <f>VLOOKUP(F17,'Tablica rezultata'!D:J,7,0)</f>
        <v>5.3</v>
      </c>
      <c r="I17" s="11"/>
      <c r="J17" s="11"/>
      <c r="K17" s="12"/>
      <c r="L17" s="11"/>
      <c r="M17" s="12"/>
      <c r="N17" s="12"/>
      <c r="O17" s="14"/>
      <c r="P17" s="14"/>
    </row>
    <row r="18" spans="1:16" ht="15.75">
      <c r="A18" s="23">
        <f>IF((AND(H18=H17,G18=G17)),A17,COUNT($G$5:G18))</f>
        <v>14</v>
      </c>
      <c r="B18" s="16" t="str">
        <f>VLOOKUP(F18,'Tablica rezultata'!D:E,2,FALSE)</f>
        <v>OŠ Podturen</v>
      </c>
      <c r="C18" s="16" t="str">
        <f>VLOOKUP(F18,'Tablica rezultata'!D:F,3,0)</f>
        <v>Podturen</v>
      </c>
      <c r="D18" s="16" t="str">
        <f>VLOOKUP(F18,'Tablica rezultata'!D:K,8,FALSE)</f>
        <v>https://vimeo.com/190236550</v>
      </c>
      <c r="E18" s="16" t="str">
        <f>VLOOKUP(F18,'Tablica rezultata'!D:L,9,0)</f>
        <v>Milena Mikulčić I Ružica Murk</v>
      </c>
      <c r="F18" s="44" t="s">
        <v>2723</v>
      </c>
      <c r="G18" s="16">
        <f>VLOOKUP(F18,'Tablica rezultata'!D:I,6,0)</f>
        <v>180</v>
      </c>
      <c r="H18" s="31">
        <f>VLOOKUP(F18,'Tablica rezultata'!D:J,7,0)</f>
        <v>5.4</v>
      </c>
      <c r="I18" s="11"/>
      <c r="J18" s="11"/>
      <c r="K18" s="12"/>
      <c r="L18" s="11"/>
      <c r="M18" s="12"/>
      <c r="N18" s="12"/>
      <c r="O18" s="14"/>
      <c r="P18" s="14"/>
    </row>
    <row r="19" spans="1:16" ht="15.75">
      <c r="A19" s="23">
        <f>IF((AND(H19=H18,G19=G18)),A18,COUNT($G$5:G19))</f>
        <v>14</v>
      </c>
      <c r="B19" s="16" t="str">
        <f>VLOOKUP(F19,'Tablica rezultata'!D:E,2,FALSE)</f>
        <v>OŠ Podturen</v>
      </c>
      <c r="C19" s="16" t="str">
        <f>VLOOKUP(F19,'Tablica rezultata'!D:F,3,0)</f>
        <v>Podturen</v>
      </c>
      <c r="D19" s="16" t="str">
        <f>VLOOKUP(F19,'Tablica rezultata'!D:K,8,FALSE)</f>
        <v>https://vimeo.com/190237081</v>
      </c>
      <c r="E19" s="16" t="str">
        <f>VLOOKUP(F19,'Tablica rezultata'!D:L,9,0)</f>
        <v>Milena Mikulčić I Ružica Murk</v>
      </c>
      <c r="F19" s="44" t="s">
        <v>2725</v>
      </c>
      <c r="G19" s="16">
        <f>VLOOKUP(F19,'Tablica rezultata'!D:I,6,0)</f>
        <v>180</v>
      </c>
      <c r="H19" s="31">
        <f>VLOOKUP(F19,'Tablica rezultata'!D:J,7,0)</f>
        <v>5.4</v>
      </c>
      <c r="I19" s="11"/>
      <c r="J19" s="11"/>
      <c r="K19" s="12"/>
      <c r="L19" s="11"/>
      <c r="M19" s="12"/>
      <c r="N19" s="12"/>
      <c r="O19" s="14"/>
      <c r="P19" s="14"/>
    </row>
    <row r="20" spans="1:16" ht="15.75">
      <c r="A20" s="23">
        <f>IF((AND(H20=H19,G20=G19)),A19,COUNT($G$5:G20))</f>
        <v>16</v>
      </c>
      <c r="B20" s="16" t="str">
        <f>VLOOKUP(F20,'Tablica rezultata'!D:E,2,FALSE)</f>
        <v>Udruga žena Slakovec</v>
      </c>
      <c r="C20" s="16" t="str">
        <f>VLOOKUP(F20,'Tablica rezultata'!D:F,3,0)</f>
        <v>Nedelišće</v>
      </c>
      <c r="D20" s="16" t="str">
        <f>VLOOKUP(F20,'Tablica rezultata'!D:K,8,FALSE)</f>
        <v>https://vimeo.com/189849335</v>
      </c>
      <c r="E20" s="16" t="str">
        <f>VLOOKUP(F20,'Tablica rezultata'!D:L,9,0)</f>
        <v>Mateja Šafarić Novak</v>
      </c>
      <c r="F20" s="44" t="s">
        <v>242</v>
      </c>
      <c r="G20" s="16">
        <f>VLOOKUP(F20,'Tablica rezultata'!D:I,6,0)</f>
        <v>120</v>
      </c>
      <c r="H20" s="31">
        <f>VLOOKUP(F20,'Tablica rezultata'!D:J,7,0)</f>
        <v>6.82</v>
      </c>
      <c r="I20" s="11"/>
      <c r="J20" s="11"/>
      <c r="K20" s="12"/>
      <c r="L20" s="11"/>
      <c r="M20" s="12"/>
      <c r="N20" s="12"/>
      <c r="O20" s="14"/>
      <c r="P20" s="14"/>
    </row>
    <row r="21" spans="1:16">
      <c r="A21" s="24"/>
      <c r="B21" s="24"/>
      <c r="C21" s="24"/>
      <c r="D21" s="24"/>
      <c r="E21" s="24"/>
      <c r="F21" s="24"/>
      <c r="G21" s="24"/>
      <c r="H21" s="24"/>
    </row>
    <row r="22" spans="1:16">
      <c r="A22" s="24"/>
      <c r="B22" s="24"/>
      <c r="C22" s="24"/>
      <c r="D22" s="24"/>
      <c r="E22" s="24"/>
      <c r="F22" s="24"/>
      <c r="G22" s="24"/>
      <c r="H22" s="24"/>
    </row>
    <row r="23" spans="1:16" ht="18.75">
      <c r="A23" s="24"/>
      <c r="B23" s="19" t="s">
        <v>36</v>
      </c>
      <c r="C23" s="24"/>
      <c r="D23" s="24"/>
      <c r="E23" s="24"/>
      <c r="F23" s="24"/>
      <c r="G23" s="24"/>
      <c r="H23" s="24"/>
    </row>
    <row r="24" spans="1:16" ht="18.75">
      <c r="A24" s="24"/>
      <c r="B24" s="25"/>
      <c r="C24" s="24"/>
      <c r="D24" s="24"/>
      <c r="E24" s="24"/>
      <c r="F24" s="24"/>
      <c r="G24" s="24"/>
      <c r="H24" s="24"/>
    </row>
    <row r="25" spans="1:16" ht="42" customHeight="1">
      <c r="A25" s="43" t="s">
        <v>2</v>
      </c>
      <c r="B25" s="22" t="s">
        <v>2641</v>
      </c>
      <c r="C25" s="22" t="s">
        <v>2644</v>
      </c>
      <c r="D25" s="22" t="s">
        <v>9</v>
      </c>
      <c r="E25" s="22" t="s">
        <v>4</v>
      </c>
      <c r="F25" s="22" t="s">
        <v>2642</v>
      </c>
      <c r="G25" s="22" t="s">
        <v>2956</v>
      </c>
      <c r="H25" s="22" t="s">
        <v>5</v>
      </c>
      <c r="I25" s="11"/>
      <c r="J25" s="11"/>
      <c r="K25" s="12"/>
      <c r="L25" s="11"/>
      <c r="M25" s="12"/>
      <c r="N25" s="12"/>
      <c r="O25" s="14"/>
      <c r="P25" s="14"/>
    </row>
    <row r="26" spans="1:16" ht="15.75">
      <c r="A26" s="23">
        <f>IF((AND(H26=H25,G26=G25)),A25,COUNT($G$26:G26))</f>
        <v>1</v>
      </c>
      <c r="B26" s="16" t="str">
        <f>VLOOKUP(F26,'Tablica rezultata'!D:E,2,FALSE)</f>
        <v>Elektrostrojarska škola - Centar izvrsnosti iz novih tehnologija</v>
      </c>
      <c r="C26" s="16" t="str">
        <f>VLOOKUP(F26,'Tablica rezultata'!D:F,3,0)</f>
        <v>Varaždin</v>
      </c>
      <c r="D26" s="16" t="str">
        <f>VLOOKUP(F26,'Tablica rezultata'!D:K,8,FALSE)</f>
        <v>https://vimeo.com/190360189</v>
      </c>
      <c r="E26" s="16" t="str">
        <f>VLOOKUP(F26,'Tablica rezultata'!D:L,9,0)</f>
        <v>Krunoslav Grudiček</v>
      </c>
      <c r="F26" s="45" t="s">
        <v>1582</v>
      </c>
      <c r="G26" s="16">
        <f>VLOOKUP(F26,'Tablica rezultata'!D:I,6,0)</f>
        <v>340</v>
      </c>
      <c r="H26" s="31">
        <f>VLOOKUP(F26,'Tablica rezultata'!D:J,7,0)</f>
        <v>5.4</v>
      </c>
    </row>
    <row r="27" spans="1:16" ht="15.75">
      <c r="A27" s="23">
        <f>IF((AND(H27=H26,G27=G26)),A26,COUNT($G$26:G27))</f>
        <v>2</v>
      </c>
      <c r="B27" s="16" t="str">
        <f>VLOOKUP(F27,'Tablica rezultata'!D:E,2,FALSE)</f>
        <v>OŠ "Vladimir Nazor", Sveti Ilija</v>
      </c>
      <c r="C27" s="16" t="str">
        <f>VLOOKUP(F27,'Tablica rezultata'!D:F,3,0)</f>
        <v>Sveti Ilija</v>
      </c>
      <c r="D27" s="16" t="str">
        <f>VLOOKUP(F27,'Tablica rezultata'!D:K,8,FALSE)</f>
        <v>https://vimeo.com/190353828</v>
      </c>
      <c r="E27" s="16" t="str">
        <f>VLOOKUP(F27,'Tablica rezultata'!D:L,9,0)</f>
        <v>Petra Bošnjak</v>
      </c>
      <c r="F27" s="45" t="s">
        <v>852</v>
      </c>
      <c r="G27" s="16">
        <f>VLOOKUP(F27,'Tablica rezultata'!D:I,6,0)</f>
        <v>340</v>
      </c>
      <c r="H27" s="31">
        <f>VLOOKUP(F27,'Tablica rezultata'!D:J,7,0)</f>
        <v>6.3</v>
      </c>
    </row>
    <row r="28" spans="1:16" ht="15.75">
      <c r="A28" s="23">
        <f>IF((AND(H28=H27,G28=G27)),A27,COUNT($G$26:G28))</f>
        <v>2</v>
      </c>
      <c r="B28" s="16" t="str">
        <f>VLOOKUP(F28,'Tablica rezultata'!D:E,2,FALSE)</f>
        <v>OŠ "Vladimir Nazor", Sveti Ilija</v>
      </c>
      <c r="C28" s="16" t="str">
        <f>VLOOKUP(F28,'Tablica rezultata'!D:F,3,0)</f>
        <v>Sveti Ilija</v>
      </c>
      <c r="D28" s="16" t="str">
        <f>VLOOKUP(F28,'Tablica rezultata'!D:K,8,FALSE)</f>
        <v>https://vimeo.com/190353829</v>
      </c>
      <c r="E28" s="16" t="str">
        <f>VLOOKUP(F28,'Tablica rezultata'!D:L,9,0)</f>
        <v>Petra Bošnjak</v>
      </c>
      <c r="F28" s="45" t="s">
        <v>853</v>
      </c>
      <c r="G28" s="16">
        <f>VLOOKUP(F28,'Tablica rezultata'!D:I,6,0)</f>
        <v>340</v>
      </c>
      <c r="H28" s="31">
        <f>VLOOKUP(F28,'Tablica rezultata'!D:J,7,0)</f>
        <v>6.3</v>
      </c>
    </row>
    <row r="29" spans="1:16" ht="15.75">
      <c r="A29" s="23">
        <f>IF((AND(H29=H28,G29=G28)),A28,COUNT($G$26:G29))</f>
        <v>2</v>
      </c>
      <c r="B29" s="16" t="str">
        <f>VLOOKUP(F29,'Tablica rezultata'!D:E,2,FALSE)</f>
        <v>Elektrostrojarska škola - Centar izvrsnosti iz novih tehnologija</v>
      </c>
      <c r="C29" s="16" t="str">
        <f>VLOOKUP(F29,'Tablica rezultata'!D:F,3,0)</f>
        <v>Varaždin</v>
      </c>
      <c r="D29" s="16" t="str">
        <f>VLOOKUP(F29,'Tablica rezultata'!D:K,8,FALSE)</f>
        <v>https://vimeo.com/190360040</v>
      </c>
      <c r="E29" s="16" t="str">
        <f>VLOOKUP(F29,'Tablica rezultata'!D:L,9,0)</f>
        <v>Krunoslav Grudiček</v>
      </c>
      <c r="F29" s="45" t="s">
        <v>1576</v>
      </c>
      <c r="G29" s="16">
        <f>VLOOKUP(F29,'Tablica rezultata'!D:I,6,0)</f>
        <v>340</v>
      </c>
      <c r="H29" s="31">
        <f>VLOOKUP(F29,'Tablica rezultata'!D:J,7,0)</f>
        <v>6.3</v>
      </c>
    </row>
    <row r="30" spans="1:16" ht="15.75">
      <c r="A30" s="23">
        <f>IF((AND(H30=H29,G30=G29)),A29,COUNT($G$26:G30))</f>
        <v>2</v>
      </c>
      <c r="B30" s="16" t="str">
        <f>VLOOKUP(F30,'Tablica rezultata'!D:E,2,FALSE)</f>
        <v>OŠ "Vladimir Nazor", Sveti Ilija</v>
      </c>
      <c r="C30" s="16" t="str">
        <f>VLOOKUP(F30,'Tablica rezultata'!D:F,3,0)</f>
        <v>Sveti Ilija</v>
      </c>
      <c r="D30" s="16" t="str">
        <f>VLOOKUP(F30,'Tablica rezultata'!D:K,8,FALSE)</f>
        <v>https://vimeo.com/190353829</v>
      </c>
      <c r="E30" s="16" t="str">
        <f>VLOOKUP(F30,'Tablica rezultata'!D:L,9,0)</f>
        <v>Petra Bošnjak</v>
      </c>
      <c r="F30" s="45" t="s">
        <v>853</v>
      </c>
      <c r="G30" s="16">
        <f>VLOOKUP(F30,'Tablica rezultata'!D:I,6,0)</f>
        <v>340</v>
      </c>
      <c r="H30" s="31">
        <f>VLOOKUP(F30,'Tablica rezultata'!D:J,7,0)</f>
        <v>6.3</v>
      </c>
    </row>
    <row r="31" spans="1:16" ht="15.75">
      <c r="A31" s="23">
        <f>IF((AND(H31=H30,G31=G30)),A30,COUNT($G$26:G31))</f>
        <v>6</v>
      </c>
      <c r="B31" s="16" t="str">
        <f>VLOOKUP(F31,'Tablica rezultata'!D:E,2,FALSE)</f>
        <v>OŠ "Vladimir Nazor", Sveti Ilija</v>
      </c>
      <c r="C31" s="16" t="str">
        <f>VLOOKUP(F31,'Tablica rezultata'!D:F,3,0)</f>
        <v>Sveti Ilija</v>
      </c>
      <c r="D31" s="16" t="str">
        <f>VLOOKUP(F31,'Tablica rezultata'!D:K,8,FALSE)</f>
        <v>https://vimeo.com/190353892</v>
      </c>
      <c r="E31" s="16" t="str">
        <f>VLOOKUP(F31,'Tablica rezultata'!D:L,9,0)</f>
        <v>Petra Bošnjak</v>
      </c>
      <c r="F31" s="45" t="s">
        <v>851</v>
      </c>
      <c r="G31" s="16">
        <f>VLOOKUP(F31,'Tablica rezultata'!D:I,6,0)</f>
        <v>340</v>
      </c>
      <c r="H31" s="31">
        <f>VLOOKUP(F31,'Tablica rezultata'!D:J,7,0)</f>
        <v>6.5</v>
      </c>
    </row>
    <row r="32" spans="1:16" ht="15.75">
      <c r="A32" s="23">
        <f>IF((AND(H32=H31,G32=G31)),A31,COUNT($G$26:G32))</f>
        <v>7</v>
      </c>
      <c r="B32" s="16" t="str">
        <f>VLOOKUP(F32,'Tablica rezultata'!D:E,2,FALSE)</f>
        <v>OŠ "Vladimir Nazor", Sveti Ilija</v>
      </c>
      <c r="C32" s="16" t="str">
        <f>VLOOKUP(F32,'Tablica rezultata'!D:F,3,0)</f>
        <v>Sveti Ilija</v>
      </c>
      <c r="D32" s="16" t="str">
        <f>VLOOKUP(F32,'Tablica rezultata'!D:K,8,FALSE)</f>
        <v>https://vimeo.com/190353826</v>
      </c>
      <c r="E32" s="16" t="str">
        <f>VLOOKUP(F32,'Tablica rezultata'!D:L,9,0)</f>
        <v>Petra Bošnjak</v>
      </c>
      <c r="F32" s="45" t="s">
        <v>849</v>
      </c>
      <c r="G32" s="16">
        <f>VLOOKUP(F32,'Tablica rezultata'!D:I,6,0)</f>
        <v>340</v>
      </c>
      <c r="H32" s="31">
        <f>VLOOKUP(F32,'Tablica rezultata'!D:J,7,0)</f>
        <v>6.6</v>
      </c>
    </row>
    <row r="33" spans="1:8" ht="15.75">
      <c r="A33" s="23">
        <f>IF((AND(H33=H32,G33=G32)),A32,COUNT($G$26:G33))</f>
        <v>8</v>
      </c>
      <c r="B33" s="16" t="str">
        <f>VLOOKUP(F33,'Tablica rezultata'!D:E,2,FALSE)</f>
        <v>Elektrostrojarska škola - Centar izvrsnosti iz novih tehnologija</v>
      </c>
      <c r="C33" s="16" t="str">
        <f>VLOOKUP(F33,'Tablica rezultata'!D:F,3,0)</f>
        <v>Varaždin</v>
      </c>
      <c r="D33" s="16" t="str">
        <f>VLOOKUP(F33,'Tablica rezultata'!D:K,8,FALSE)</f>
        <v>https://vimeo.com/190359922</v>
      </c>
      <c r="E33" s="16" t="str">
        <f>VLOOKUP(F33,'Tablica rezultata'!D:L,9,0)</f>
        <v>Krunoslav Grudiček</v>
      </c>
      <c r="F33" s="45" t="s">
        <v>1572</v>
      </c>
      <c r="G33" s="16">
        <f>VLOOKUP(F33,'Tablica rezultata'!D:I,6,0)</f>
        <v>340</v>
      </c>
      <c r="H33" s="31">
        <f>VLOOKUP(F33,'Tablica rezultata'!D:J,7,0)</f>
        <v>8.1999999999999993</v>
      </c>
    </row>
    <row r="34" spans="1:8" ht="15.75">
      <c r="A34" s="23">
        <f>IF((AND(H34=H33,G34=G33)),A33,COUNT($G$26:G34))</f>
        <v>9</v>
      </c>
      <c r="B34" s="16" t="str">
        <f>VLOOKUP(F34,'Tablica rezultata'!D:E,2,FALSE)</f>
        <v>OŠ Martijanec</v>
      </c>
      <c r="C34" s="16" t="str">
        <f>VLOOKUP(F34,'Tablica rezultata'!D:F,3,0)</f>
        <v>Martijanec</v>
      </c>
      <c r="D34" s="16" t="str">
        <f>VLOOKUP(F34,'Tablica rezultata'!D:K,8,FALSE)</f>
        <v>https://vimeo.com/190222416</v>
      </c>
      <c r="E34" s="16" t="str">
        <f>VLOOKUP(F34,'Tablica rezultata'!D:L,9,0)</f>
        <v>Ivana Pačko Horvat</v>
      </c>
      <c r="F34" s="45" t="s">
        <v>2694</v>
      </c>
      <c r="G34" s="16">
        <f>VLOOKUP(F34,'Tablica rezultata'!D:I,6,0)</f>
        <v>340</v>
      </c>
      <c r="H34" s="31">
        <f>VLOOKUP(F34,'Tablica rezultata'!D:J,7,0)</f>
        <v>13</v>
      </c>
    </row>
    <row r="35" spans="1:8" ht="15.75">
      <c r="A35" s="23">
        <f>IF((AND(H35=H34,G35=G34)),A34,COUNT($G$26:G35))</f>
        <v>10</v>
      </c>
      <c r="B35" s="16" t="str">
        <f>VLOOKUP(F35,'Tablica rezultata'!D:E,2,FALSE)</f>
        <v>OŠ Martijanec</v>
      </c>
      <c r="C35" s="16" t="str">
        <f>VLOOKUP(F35,'Tablica rezultata'!D:F,3,0)</f>
        <v>Martijanec</v>
      </c>
      <c r="D35" s="16" t="str">
        <f>VLOOKUP(F35,'Tablica rezultata'!D:K,8,FALSE)</f>
        <v>https://vimeo.com/190222124</v>
      </c>
      <c r="E35" s="16" t="str">
        <f>VLOOKUP(F35,'Tablica rezultata'!D:L,9,0)</f>
        <v>Ivana Pačko Horvat</v>
      </c>
      <c r="F35" s="45" t="s">
        <v>2692</v>
      </c>
      <c r="G35" s="15">
        <f>VLOOKUP(F35,'Tablica rezultata'!D:I,6,0)</f>
        <v>340</v>
      </c>
      <c r="H35" s="31">
        <f>VLOOKUP(F35,'Tablica rezultata'!D:J,7,0)</f>
        <v>13.7</v>
      </c>
    </row>
    <row r="36" spans="1:8" ht="15.75">
      <c r="A36" s="23">
        <f>IF((AND(H36=H35,G36=G35)),A35,COUNT($G$26:G36))</f>
        <v>11</v>
      </c>
      <c r="B36" s="16" t="str">
        <f>VLOOKUP(F36,'Tablica rezultata'!D:E,2,FALSE)</f>
        <v>OŠ Martijanec</v>
      </c>
      <c r="C36" s="16" t="str">
        <f>VLOOKUP(F36,'Tablica rezultata'!D:F,3,0)</f>
        <v>Martijanec</v>
      </c>
      <c r="D36" s="16" t="str">
        <f>VLOOKUP(F36,'Tablica rezultata'!D:K,8,FALSE)</f>
        <v>https://vimeo.com/190221448</v>
      </c>
      <c r="E36" s="16" t="str">
        <f>VLOOKUP(F36,'Tablica rezultata'!D:L,9,0)</f>
        <v>Ivana Pačko Horvat</v>
      </c>
      <c r="F36" s="45" t="s">
        <v>2691</v>
      </c>
      <c r="G36" s="15">
        <f>VLOOKUP(F36,'Tablica rezultata'!D:I,6,0)</f>
        <v>340</v>
      </c>
      <c r="H36" s="31">
        <f>VLOOKUP(F36,'Tablica rezultata'!D:J,7,0)</f>
        <v>14</v>
      </c>
    </row>
    <row r="37" spans="1:8" ht="15.75">
      <c r="A37" s="23">
        <f>IF((AND(H37=H36,G37=G36)),A36,COUNT($G$26:G37))</f>
        <v>12</v>
      </c>
      <c r="B37" s="16" t="str">
        <f>VLOOKUP(F37,'Tablica rezultata'!D:E,2,FALSE)</f>
        <v>OŠ Martijanec</v>
      </c>
      <c r="C37" s="16" t="str">
        <f>VLOOKUP(F37,'Tablica rezultata'!D:F,3,0)</f>
        <v>Martijanec</v>
      </c>
      <c r="D37" s="16" t="str">
        <f>VLOOKUP(F37,'Tablica rezultata'!D:K,8,FALSE)</f>
        <v>https://vimeo.com/190222305</v>
      </c>
      <c r="E37" s="16" t="str">
        <f>VLOOKUP(F37,'Tablica rezultata'!D:L,9,0)</f>
        <v>Ivana Pačko Horvat</v>
      </c>
      <c r="F37" s="45" t="s">
        <v>2693</v>
      </c>
      <c r="G37" s="16">
        <f>VLOOKUP(F37,'Tablica rezultata'!D:I,6,0)</f>
        <v>340</v>
      </c>
      <c r="H37" s="31">
        <f>VLOOKUP(F37,'Tablica rezultata'!D:J,7,0)</f>
        <v>16</v>
      </c>
    </row>
    <row r="38" spans="1:8" ht="15.75">
      <c r="A38" s="23">
        <f>IF((AND(H38=H37,G38=G37)),A37,COUNT($G$26:G38))</f>
        <v>13</v>
      </c>
      <c r="B38" s="16" t="str">
        <f>VLOOKUP(F38,'Tablica rezultata'!D:E,2,FALSE)</f>
        <v>OŠ Podturen</v>
      </c>
      <c r="C38" s="16" t="str">
        <f>VLOOKUP(F38,'Tablica rezultata'!D:F,3,0)</f>
        <v>Podturen</v>
      </c>
      <c r="D38" s="16" t="str">
        <f>VLOOKUP(F38,'Tablica rezultata'!D:K,8,FALSE)</f>
        <v>https://vimeo.com/190237559</v>
      </c>
      <c r="E38" s="16" t="str">
        <f>VLOOKUP(F38,'Tablica rezultata'!D:L,9,0)</f>
        <v>Milena Mikulčić I Ružica Murk</v>
      </c>
      <c r="F38" s="45" t="s">
        <v>2726</v>
      </c>
      <c r="G38" s="16">
        <f>VLOOKUP(F38,'Tablica rezultata'!D:I,6,0)</f>
        <v>330</v>
      </c>
      <c r="H38" s="31">
        <f>VLOOKUP(F38,'Tablica rezultata'!D:J,7,0)</f>
        <v>6.2</v>
      </c>
    </row>
    <row r="39" spans="1:8" ht="15.75">
      <c r="A39" s="23">
        <f>IF((AND(H39=H38,G39=G38)),A38,COUNT($G$26:G39))</f>
        <v>14</v>
      </c>
      <c r="B39" s="16" t="str">
        <f>VLOOKUP(F39,'Tablica rezultata'!D:E,2,FALSE)</f>
        <v>Elektrostrojarska škola - Centar izvrsnosti iz novih tehnologija</v>
      </c>
      <c r="C39" s="16" t="str">
        <f>VLOOKUP(F39,'Tablica rezultata'!D:F,3,0)</f>
        <v>Varaždin</v>
      </c>
      <c r="D39" s="16" t="str">
        <f>VLOOKUP(F39,'Tablica rezultata'!D:K,8,FALSE)</f>
        <v>https://vimeo.com/190360223</v>
      </c>
      <c r="E39" s="16" t="str">
        <f>VLOOKUP(F39,'Tablica rezultata'!D:L,9,0)</f>
        <v>Krunoslav Grudiček</v>
      </c>
      <c r="F39" s="45" t="s">
        <v>1584</v>
      </c>
      <c r="G39" s="16">
        <f>VLOOKUP(F39,'Tablica rezultata'!D:I,6,0)</f>
        <v>330</v>
      </c>
      <c r="H39" s="31">
        <f>VLOOKUP(F39,'Tablica rezultata'!D:J,7,0)</f>
        <v>6.3</v>
      </c>
    </row>
    <row r="40" spans="1:8" ht="15.75">
      <c r="A40" s="23">
        <f>IF((AND(H40=H39,G40=G39)),A39,COUNT($G$26:G40))</f>
        <v>15</v>
      </c>
      <c r="B40" s="16" t="str">
        <f>VLOOKUP(F40,'Tablica rezultata'!D:E,2,FALSE)</f>
        <v>Elektrostrojarska škola - Centar izvrsnosti iz novih tehnologija</v>
      </c>
      <c r="C40" s="16" t="str">
        <f>VLOOKUP(F40,'Tablica rezultata'!D:F,3,0)</f>
        <v>Varaždin</v>
      </c>
      <c r="D40" s="16" t="str">
        <f>VLOOKUP(F40,'Tablica rezultata'!D:K,8,FALSE)</f>
        <v>https://vimeo.com/190360076</v>
      </c>
      <c r="E40" s="16" t="str">
        <f>VLOOKUP(F40,'Tablica rezultata'!D:L,9,0)</f>
        <v>Krunoslav Grudiček</v>
      </c>
      <c r="F40" s="45" t="s">
        <v>1578</v>
      </c>
      <c r="G40" s="16">
        <f>VLOOKUP(F40,'Tablica rezultata'!D:I,6,0)</f>
        <v>330</v>
      </c>
      <c r="H40" s="31">
        <f>VLOOKUP(F40,'Tablica rezultata'!D:J,7,0)</f>
        <v>8.5</v>
      </c>
    </row>
    <row r="41" spans="1:8" ht="15.75">
      <c r="A41" s="23">
        <f>IF((AND(H41=H40,G41=G40)),A40,COUNT($G$26:G41))</f>
        <v>16</v>
      </c>
      <c r="B41" s="16" t="str">
        <f>VLOOKUP(F41,'Tablica rezultata'!D:E,2,FALSE)</f>
        <v>OŠ Podturen</v>
      </c>
      <c r="C41" s="16" t="str">
        <f>VLOOKUP(F41,'Tablica rezultata'!D:F,3,0)</f>
        <v>Podturen</v>
      </c>
      <c r="D41" s="16" t="str">
        <f>VLOOKUP(F41,'Tablica rezultata'!D:K,8,FALSE)</f>
        <v>https://vimeo.com/190238044</v>
      </c>
      <c r="E41" s="16" t="str">
        <f>VLOOKUP(F41,'Tablica rezultata'!D:L,9,0)</f>
        <v>Milena Mikulčić I Ružica Murk</v>
      </c>
      <c r="F41" s="45" t="s">
        <v>2727</v>
      </c>
      <c r="G41" s="16">
        <f>VLOOKUP(F41,'Tablica rezultata'!D:I,6,0)</f>
        <v>320</v>
      </c>
      <c r="H41" s="31">
        <f>VLOOKUP(F41,'Tablica rezultata'!D:J,7,0)</f>
        <v>6.3</v>
      </c>
    </row>
    <row r="42" spans="1:8" ht="15.75">
      <c r="A42" s="23">
        <f>IF((AND(H42=H41,G42=G41)),A41,COUNT($G$26:G42))</f>
        <v>17</v>
      </c>
      <c r="B42" s="16" t="str">
        <f>VLOOKUP(F42,'Tablica rezultata'!D:E,2,FALSE)</f>
        <v>Elektrostrojarska škola - Centar izvrsnosti iz novih tehnologija</v>
      </c>
      <c r="C42" s="16" t="str">
        <f>VLOOKUP(F42,'Tablica rezultata'!D:F,3,0)</f>
        <v>Varaždin</v>
      </c>
      <c r="D42" s="16" t="str">
        <f>VLOOKUP(F42,'Tablica rezultata'!D:K,8,FALSE)</f>
        <v>https://vimeo.com/190359783</v>
      </c>
      <c r="E42" s="16" t="str">
        <f>VLOOKUP(F42,'Tablica rezultata'!D:L,9,0)</f>
        <v>Krunoslav Grudiček</v>
      </c>
      <c r="F42" s="45" t="s">
        <v>1569</v>
      </c>
      <c r="G42" s="16">
        <f>VLOOKUP(F42,'Tablica rezultata'!D:I,6,0)</f>
        <v>300</v>
      </c>
      <c r="H42" s="31">
        <f>VLOOKUP(F42,'Tablica rezultata'!D:J,7,0)</f>
        <v>6.7</v>
      </c>
    </row>
    <row r="43" spans="1:8" ht="15.75">
      <c r="A43" s="23">
        <f>IF((AND(H43=H42,G43=G42)),A42,COUNT($G$26:G43))</f>
        <v>18</v>
      </c>
      <c r="B43" s="16" t="str">
        <f>VLOOKUP(F43,'Tablica rezultata'!D:E,2,FALSE)</f>
        <v>OŠ Dr. Vinka Žganca Vratišinec</v>
      </c>
      <c r="C43" s="16" t="str">
        <f>VLOOKUP(F43,'Tablica rezultata'!D:F,3,0)</f>
        <v>Vratišinec</v>
      </c>
      <c r="D43" s="16" t="str">
        <f>VLOOKUP(F43,'Tablica rezultata'!D:K,8,FALSE)</f>
        <v>https://vimeo.com/190320922</v>
      </c>
      <c r="E43" s="16" t="str">
        <f>VLOOKUP(F43,'Tablica rezultata'!D:L,9,0)</f>
        <v>Zlatko Okreša</v>
      </c>
      <c r="F43" s="45" t="s">
        <v>2336</v>
      </c>
      <c r="G43" s="16">
        <f>VLOOKUP(F43,'Tablica rezultata'!D:I,6,0)</f>
        <v>300</v>
      </c>
      <c r="H43" s="31">
        <f>VLOOKUP(F43,'Tablica rezultata'!D:J,7,0)</f>
        <v>10.3</v>
      </c>
    </row>
    <row r="44" spans="1:8" ht="15.75">
      <c r="A44" s="23">
        <f>IF((AND(H44=H43,G44=G43)),A43,COUNT($G$26:G44))</f>
        <v>19</v>
      </c>
      <c r="B44" s="16" t="str">
        <f>VLOOKUP(F44,'Tablica rezultata'!D:E,2,FALSE)</f>
        <v>Elektrostrojarska škola - Centar izvrsnosti iz novih tehnologija</v>
      </c>
      <c r="C44" s="16" t="str">
        <f>VLOOKUP(F44,'Tablica rezultata'!D:F,3,0)</f>
        <v>Varaždin</v>
      </c>
      <c r="D44" s="16">
        <f>VLOOKUP(F44,'Tablica rezultata'!D:K,8,FALSE)</f>
        <v>0</v>
      </c>
      <c r="E44" s="16" t="str">
        <f>VLOOKUP(F44,'Tablica rezultata'!D:L,9,0)</f>
        <v>Krunoslav Grudiček</v>
      </c>
      <c r="F44" s="45" t="s">
        <v>1590</v>
      </c>
      <c r="G44" s="16">
        <f>VLOOKUP(F44,'Tablica rezultata'!D:I,6,0)</f>
        <v>290</v>
      </c>
      <c r="H44" s="31">
        <f>VLOOKUP(F44,'Tablica rezultata'!D:J,7,0)</f>
        <v>4</v>
      </c>
    </row>
    <row r="45" spans="1:8" ht="15.75">
      <c r="A45" s="23">
        <f>IF((AND(H45=H44,G45=G44)),A44,COUNT($G$26:G45))</f>
        <v>20</v>
      </c>
      <c r="B45" s="16" t="str">
        <f>VLOOKUP(F45,'Tablica rezultata'!D:E,2,FALSE)</f>
        <v>OŠ Dr. Vinka Žganca Vratišinec</v>
      </c>
      <c r="C45" s="16" t="str">
        <f>VLOOKUP(F45,'Tablica rezultata'!D:F,3,0)</f>
        <v>Vratišinec</v>
      </c>
      <c r="D45" s="16" t="str">
        <f>VLOOKUP(F45,'Tablica rezultata'!D:K,8,FALSE)</f>
        <v>https://vimeo.com/190321588</v>
      </c>
      <c r="E45" s="16" t="str">
        <f>VLOOKUP(F45,'Tablica rezultata'!D:L,9,0)</f>
        <v>Zlatko Okreša</v>
      </c>
      <c r="F45" s="45" t="s">
        <v>2338</v>
      </c>
      <c r="G45" s="16">
        <f>VLOOKUP(F45,'Tablica rezultata'!D:I,6,0)</f>
        <v>290</v>
      </c>
      <c r="H45" s="31">
        <f>VLOOKUP(F45,'Tablica rezultata'!D:J,7,0)</f>
        <v>10.6</v>
      </c>
    </row>
    <row r="46" spans="1:8" ht="15.75">
      <c r="A46" s="23">
        <f>IF((AND(H46=H45,G46=G45)),A45,COUNT($G$26:G46))</f>
        <v>21</v>
      </c>
      <c r="B46" s="16" t="str">
        <f>VLOOKUP(F46,'Tablica rezultata'!D:E,2,FALSE)</f>
        <v>Elektrostrojarska škola - Centar izvrsnosti iz novih tehnologija</v>
      </c>
      <c r="C46" s="16" t="str">
        <f>VLOOKUP(F46,'Tablica rezultata'!D:F,3,0)</f>
        <v>Varaždin</v>
      </c>
      <c r="D46" s="16" t="str">
        <f>VLOOKUP(F46,'Tablica rezultata'!D:K,8,FALSE)</f>
        <v>https://vimeo.com/190360005</v>
      </c>
      <c r="E46" s="16" t="str">
        <f>VLOOKUP(F46,'Tablica rezultata'!D:L,9,0)</f>
        <v>Krunoslav Grudiček</v>
      </c>
      <c r="F46" s="45" t="s">
        <v>1574</v>
      </c>
      <c r="G46" s="16">
        <f>VLOOKUP(F46,'Tablica rezultata'!D:I,6,0)</f>
        <v>280</v>
      </c>
      <c r="H46" s="31">
        <f>VLOOKUP(F46,'Tablica rezultata'!D:J,7,0)</f>
        <v>4.5</v>
      </c>
    </row>
    <row r="47" spans="1:8" ht="15.75">
      <c r="A47" s="23">
        <f>IF((AND(H47=H46,G47=G46)),A46,COUNT($G$26:G47))</f>
        <v>22</v>
      </c>
      <c r="B47" s="16" t="str">
        <f>VLOOKUP(F47,'Tablica rezultata'!D:E,2,FALSE)</f>
        <v>OŠ Ivana Gorana Kovačića, Sveti Juraj na Bregu</v>
      </c>
      <c r="C47" s="16" t="str">
        <f>VLOOKUP(F47,'Tablica rezultata'!D:F,3,0)</f>
        <v>Pleškovec</v>
      </c>
      <c r="D47" s="16" t="str">
        <f>VLOOKUP(F47,'Tablica rezultata'!D:K,8,FALSE)</f>
        <v>https://vimeo.com/190354096</v>
      </c>
      <c r="E47" s="16" t="str">
        <f>VLOOKUP(F47,'Tablica rezultata'!D:L,9,0)</f>
        <v>Renata Martinec</v>
      </c>
      <c r="F47" s="45" t="s">
        <v>1317</v>
      </c>
      <c r="G47" s="16">
        <f>VLOOKUP(F47,'Tablica rezultata'!D:I,6,0)</f>
        <v>220</v>
      </c>
      <c r="H47" s="31">
        <f>VLOOKUP(F47,'Tablica rezultata'!D:J,7,0)</f>
        <v>6.5</v>
      </c>
    </row>
    <row r="48" spans="1:8" ht="15.75">
      <c r="A48" s="23">
        <f>IF((AND(H48=H47,G48=G47)),A47,COUNT($G$26:G48))</f>
        <v>23</v>
      </c>
      <c r="B48" s="16" t="str">
        <f>VLOOKUP(F48,'Tablica rezultata'!D:E,2,FALSE)</f>
        <v>OŠ Ivana Gorana Kovačića, Sveti Juraj na Bregu</v>
      </c>
      <c r="C48" s="16" t="str">
        <f>VLOOKUP(F48,'Tablica rezultata'!D:F,3,0)</f>
        <v>Pleškovec</v>
      </c>
      <c r="D48" s="16" t="str">
        <f>VLOOKUP(F48,'Tablica rezultata'!D:K,8,FALSE)</f>
        <v>https://vimeo.com/190353615</v>
      </c>
      <c r="E48" s="16" t="str">
        <f>VLOOKUP(F48,'Tablica rezultata'!D:L,9,0)</f>
        <v>Renata Martinec</v>
      </c>
      <c r="F48" s="45" t="s">
        <v>1321</v>
      </c>
      <c r="G48" s="16">
        <f>VLOOKUP(F48,'Tablica rezultata'!D:I,6,0)</f>
        <v>210</v>
      </c>
      <c r="H48" s="31">
        <f>VLOOKUP(F48,'Tablica rezultata'!D:J,7,0)</f>
        <v>6.5</v>
      </c>
    </row>
    <row r="49" spans="1:8" ht="15.75">
      <c r="A49" s="23">
        <f>IF((AND(H49=H48,G49=G48)),A48,COUNT($G$26:G49))</f>
        <v>24</v>
      </c>
      <c r="B49" s="16" t="str">
        <f>VLOOKUP(F49,'Tablica rezultata'!D:E,2,FALSE)</f>
        <v>OŠ Ivana Gorana Kovačića, Sveti Juraj na Bregu</v>
      </c>
      <c r="C49" s="16" t="str">
        <f>VLOOKUP(F49,'Tablica rezultata'!D:F,3,0)</f>
        <v>Pleškovec</v>
      </c>
      <c r="D49" s="16" t="str">
        <f>VLOOKUP(F49,'Tablica rezultata'!D:K,8,FALSE)</f>
        <v>https://vimeo.com/190353943</v>
      </c>
      <c r="E49" s="16" t="str">
        <f>VLOOKUP(F49,'Tablica rezultata'!D:L,9,0)</f>
        <v>Renata Martinec</v>
      </c>
      <c r="F49" s="45" t="s">
        <v>1315</v>
      </c>
      <c r="G49" s="16">
        <f>VLOOKUP(F49,'Tablica rezultata'!D:I,6,0)</f>
        <v>210</v>
      </c>
      <c r="H49" s="31">
        <f>VLOOKUP(F49,'Tablica rezultata'!D:J,7,0)</f>
        <v>7.1</v>
      </c>
    </row>
    <row r="50" spans="1:8" ht="15.75">
      <c r="A50" s="23">
        <f>IF((AND(H50=H49,G50=G49)),A49,COUNT($G$26:G50))</f>
        <v>25</v>
      </c>
      <c r="B50" s="16" t="str">
        <f>VLOOKUP(F50,'Tablica rezultata'!D:E,2,FALSE)</f>
        <v>OŠ Ivana Gorana Kovačića, Sveti Juraj na Bregu</v>
      </c>
      <c r="C50" s="16" t="str">
        <f>VLOOKUP(F50,'Tablica rezultata'!D:F,3,0)</f>
        <v>Pleškovec</v>
      </c>
      <c r="D50" s="16" t="str">
        <f>VLOOKUP(F50,'Tablica rezultata'!D:K,8,FALSE)</f>
        <v>https://vimeo.com/190355767</v>
      </c>
      <c r="E50" s="16" t="str">
        <f>VLOOKUP(F50,'Tablica rezultata'!D:L,9,0)</f>
        <v>Renata Martinec</v>
      </c>
      <c r="F50" s="45" t="s">
        <v>1310</v>
      </c>
      <c r="G50" s="16">
        <f>VLOOKUP(F50,'Tablica rezultata'!D:I,6,0)</f>
        <v>210</v>
      </c>
      <c r="H50" s="31">
        <f>VLOOKUP(F50,'Tablica rezultata'!D:J,7,0)</f>
        <v>8</v>
      </c>
    </row>
    <row r="51" spans="1:8" ht="15.75">
      <c r="A51" s="23">
        <f>IF((AND(H51=H50,G51=G50)),A50,COUNT($G$26:G51))</f>
        <v>26</v>
      </c>
      <c r="B51" s="16" t="str">
        <f>VLOOKUP(F51,'Tablica rezultata'!D:E,2,FALSE)</f>
        <v>OŠ Dr. Vinka Žganca Vratišinec</v>
      </c>
      <c r="C51" s="16" t="str">
        <f>VLOOKUP(F51,'Tablica rezultata'!D:F,3,0)</f>
        <v>Vratišinec</v>
      </c>
      <c r="D51" s="16" t="str">
        <f>VLOOKUP(F51,'Tablica rezultata'!D:K,8,FALSE)</f>
        <v>https://vimeo.com/190320538</v>
      </c>
      <c r="E51" s="16" t="str">
        <f>VLOOKUP(F51,'Tablica rezultata'!D:L,9,0)</f>
        <v>Zlatko Okreša</v>
      </c>
      <c r="F51" s="45" t="s">
        <v>2334</v>
      </c>
      <c r="G51" s="16">
        <f>VLOOKUP(F51,'Tablica rezultata'!D:I,6,0)</f>
        <v>170</v>
      </c>
      <c r="H51" s="31">
        <f>VLOOKUP(F51,'Tablica rezultata'!D:J,7,0)</f>
        <v>6.1</v>
      </c>
    </row>
    <row r="52" spans="1:8" ht="15.75">
      <c r="A52" s="23">
        <f>IF((AND(H52=H51,G52=G51)),A51,COUNT($G$26:G52))</f>
        <v>27</v>
      </c>
      <c r="B52" s="16" t="str">
        <f>VLOOKUP(F52,'Tablica rezultata'!D:E,2,FALSE)</f>
        <v>OŠ Ivana Gorana Kovačića, Sveti Juraj na Bregu</v>
      </c>
      <c r="C52" s="16" t="str">
        <f>VLOOKUP(F52,'Tablica rezultata'!D:F,3,0)</f>
        <v>Pleškovec</v>
      </c>
      <c r="D52" s="16" t="str">
        <f>VLOOKUP(F52,'Tablica rezultata'!D:K,8,FALSE)</f>
        <v>https://vimeo.com/190354324</v>
      </c>
      <c r="E52" s="16" t="str">
        <f>VLOOKUP(F52,'Tablica rezultata'!D:L,9,0)</f>
        <v>Renata Martinec</v>
      </c>
      <c r="F52" s="45" t="s">
        <v>1319</v>
      </c>
      <c r="G52" s="16">
        <f>VLOOKUP(F52,'Tablica rezultata'!D:I,6,0)</f>
        <v>170</v>
      </c>
      <c r="H52" s="31">
        <f>VLOOKUP(F52,'Tablica rezultata'!D:J,7,0)</f>
        <v>7</v>
      </c>
    </row>
    <row r="53" spans="1:8" ht="15.75">
      <c r="A53" s="23">
        <f>IF((AND(H53=H52,G53=G52)),A52,COUNT($G$26:G53))</f>
        <v>28</v>
      </c>
      <c r="B53" s="16" t="str">
        <f>VLOOKUP(F53,'Tablica rezultata'!D:E,2,FALSE)</f>
        <v>OŠ Dr. Vinka Žganca Vratišinec</v>
      </c>
      <c r="C53" s="16" t="str">
        <f>VLOOKUP(F53,'Tablica rezultata'!D:F,3,0)</f>
        <v>Vratišinec</v>
      </c>
      <c r="D53" s="16" t="str">
        <f>VLOOKUP(F53,'Tablica rezultata'!D:K,8,FALSE)</f>
        <v>https://vimeo.com/190317639</v>
      </c>
      <c r="E53" s="16" t="str">
        <f>VLOOKUP(F53,'Tablica rezultata'!D:L,9,0)</f>
        <v>Zlatko Okreša</v>
      </c>
      <c r="F53" s="45" t="s">
        <v>2326</v>
      </c>
      <c r="G53" s="16">
        <f>VLOOKUP(F53,'Tablica rezultata'!D:I,6,0)</f>
        <v>160</v>
      </c>
      <c r="H53" s="31">
        <f>VLOOKUP(F53,'Tablica rezultata'!D:J,7,0)</f>
        <v>5</v>
      </c>
    </row>
    <row r="54" spans="1:8" ht="15.75">
      <c r="A54" s="23">
        <f>IF((AND(H54=H53,G54=G53)),A53,COUNT($G$26:G54))</f>
        <v>29</v>
      </c>
      <c r="B54" s="16" t="str">
        <f>VLOOKUP(F54,'Tablica rezultata'!D:E,2,FALSE)</f>
        <v>Elektrostrojarska škola - Centar izvrsnosti iz novih tehnologija</v>
      </c>
      <c r="C54" s="16" t="str">
        <f>VLOOKUP(F54,'Tablica rezultata'!D:F,3,0)</f>
        <v>Varaždin</v>
      </c>
      <c r="D54" s="16">
        <f>VLOOKUP(F54,'Tablica rezultata'!D:K,8,FALSE)</f>
        <v>0</v>
      </c>
      <c r="E54" s="16" t="str">
        <f>VLOOKUP(F54,'Tablica rezultata'!D:L,9,0)</f>
        <v>Krunoslav Grudiček</v>
      </c>
      <c r="F54" s="45" t="s">
        <v>1591</v>
      </c>
      <c r="G54" s="16">
        <f>VLOOKUP(F54,'Tablica rezultata'!D:I,6,0)</f>
        <v>150</v>
      </c>
      <c r="H54" s="31">
        <f>VLOOKUP(F54,'Tablica rezultata'!D:J,7,0)</f>
        <v>1.9</v>
      </c>
    </row>
    <row r="55" spans="1:8" ht="15.75">
      <c r="A55" s="23">
        <f>IF((AND(H55=H54,G55=G54)),A54,COUNT($G$26:G55))</f>
        <v>30</v>
      </c>
      <c r="B55" s="16" t="str">
        <f>VLOOKUP(F55,'Tablica rezultata'!D:E,2,FALSE)</f>
        <v>Elektrostrojarska škola - Centar izvrsnosti iz novih tehnologija</v>
      </c>
      <c r="C55" s="16" t="str">
        <f>VLOOKUP(F55,'Tablica rezultata'!D:F,3,0)</f>
        <v>Varaždin</v>
      </c>
      <c r="D55" s="16" t="str">
        <f>VLOOKUP(F55,'Tablica rezultata'!D:K,8,FALSE)</f>
        <v>https://vimeo.com/190360270</v>
      </c>
      <c r="E55" s="16" t="str">
        <f>VLOOKUP(F55,'Tablica rezultata'!D:L,9,0)</f>
        <v>Krunoslav Grudiček</v>
      </c>
      <c r="F55" s="45" t="s">
        <v>1588</v>
      </c>
      <c r="G55" s="16">
        <f>VLOOKUP(F55,'Tablica rezultata'!D:I,6,0)</f>
        <v>120</v>
      </c>
      <c r="H55" s="31">
        <f>VLOOKUP(F55,'Tablica rezultata'!D:J,7,0)</f>
        <v>2.1</v>
      </c>
    </row>
    <row r="56" spans="1:8" ht="15.75">
      <c r="A56" s="23">
        <f>IF((AND(H56=H55,G56=G55)),A55,COUNT($G$26:G56))</f>
        <v>31</v>
      </c>
      <c r="B56" s="16" t="str">
        <f>VLOOKUP(F56,'Tablica rezultata'!D:E,2,FALSE)</f>
        <v>Elektrostrojarska škola - Centar izvrsnosti iz novih tehnologija</v>
      </c>
      <c r="C56" s="16" t="str">
        <f>VLOOKUP(F56,'Tablica rezultata'!D:F,3,0)</f>
        <v>Varaždin</v>
      </c>
      <c r="D56" s="16" t="str">
        <f>VLOOKUP(F56,'Tablica rezultata'!D:K,8,FALSE)</f>
        <v>https://vimeo.com/190360101</v>
      </c>
      <c r="E56" s="16" t="str">
        <f>VLOOKUP(F56,'Tablica rezultata'!D:L,9,0)</f>
        <v>Krunoslav Grudiček</v>
      </c>
      <c r="F56" s="45" t="s">
        <v>1580</v>
      </c>
      <c r="G56" s="16">
        <f>VLOOKUP(F56,'Tablica rezultata'!D:I,6,0)</f>
        <v>100</v>
      </c>
      <c r="H56" s="31">
        <f>VLOOKUP(F56,'Tablica rezultata'!D:J,7,0)</f>
        <v>2.2000000000000002</v>
      </c>
    </row>
    <row r="57" spans="1:8" ht="15.75">
      <c r="A57" s="23">
        <f>IF((AND(H57=H56,G57=G56)),A56,COUNT($G$26:G57))</f>
        <v>32</v>
      </c>
      <c r="B57" s="16" t="str">
        <f>VLOOKUP(F57,'Tablica rezultata'!D:E,2,FALSE)</f>
        <v>OŠ Dr. Vinka Žganca Vratišinec</v>
      </c>
      <c r="C57" s="16" t="str">
        <f>VLOOKUP(F57,'Tablica rezultata'!D:F,3,0)</f>
        <v>Vratišinec</v>
      </c>
      <c r="D57" s="16" t="str">
        <f>VLOOKUP(F57,'Tablica rezultata'!D:K,8,FALSE)</f>
        <v>https://vimeo.com/190318959</v>
      </c>
      <c r="E57" s="16" t="str">
        <f>VLOOKUP(F57,'Tablica rezultata'!D:L,9,0)</f>
        <v>Zlatko Okreša</v>
      </c>
      <c r="F57" s="45" t="s">
        <v>2330</v>
      </c>
      <c r="G57" s="16">
        <f>VLOOKUP(F57,'Tablica rezultata'!D:I,6,0)</f>
        <v>100</v>
      </c>
      <c r="H57" s="31">
        <f>VLOOKUP(F57,'Tablica rezultata'!D:J,7,0)</f>
        <v>2.7</v>
      </c>
    </row>
    <row r="58" spans="1:8" ht="15.75">
      <c r="A58" s="23">
        <f>IF((AND(H58=H57,G58=G57)),A57,COUNT($G$26:G58))</f>
        <v>33</v>
      </c>
      <c r="B58" s="16" t="str">
        <f>VLOOKUP(F58,'Tablica rezultata'!D:E,2,FALSE)</f>
        <v>OŠ Dr. Vinka Žganca Vratišinec</v>
      </c>
      <c r="C58" s="16" t="str">
        <f>VLOOKUP(F58,'Tablica rezultata'!D:F,3,0)</f>
        <v>Vratišinec</v>
      </c>
      <c r="D58" s="16" t="str">
        <f>VLOOKUP(F58,'Tablica rezultata'!D:K,8,FALSE)</f>
        <v>https://vimeo.com/190320060</v>
      </c>
      <c r="E58" s="16" t="str">
        <f>VLOOKUP(F58,'Tablica rezultata'!D:L,9,0)</f>
        <v>Zlatko Okreša</v>
      </c>
      <c r="F58" s="45" t="s">
        <v>2332</v>
      </c>
      <c r="G58" s="16">
        <f>VLOOKUP(F58,'Tablica rezultata'!D:I,6,0)</f>
        <v>100</v>
      </c>
      <c r="H58" s="31">
        <f>VLOOKUP(F58,'Tablica rezultata'!D:J,7,0)</f>
        <v>3.2</v>
      </c>
    </row>
    <row r="59" spans="1:8" ht="15.75">
      <c r="A59" s="23">
        <f>IF((AND(H59=H58,G59=G58)),A58,COUNT($G$26:G59))</f>
        <v>34</v>
      </c>
      <c r="B59" s="16" t="str">
        <f>VLOOKUP(F59,'Tablica rezultata'!D:E,2,FALSE)</f>
        <v>OŠ Dr. Vinka Žganca Vratišinec</v>
      </c>
      <c r="C59" s="16" t="str">
        <f>VLOOKUP(F59,'Tablica rezultata'!D:F,3,0)</f>
        <v>Vratišinec</v>
      </c>
      <c r="D59" s="16" t="str">
        <f>VLOOKUP(F59,'Tablica rezultata'!D:K,8,FALSE)</f>
        <v>https://vimeo.com/190316504</v>
      </c>
      <c r="E59" s="16" t="str">
        <f>VLOOKUP(F59,'Tablica rezultata'!D:L,9,0)</f>
        <v>Zlatko Okreša</v>
      </c>
      <c r="F59" s="45" t="s">
        <v>2323</v>
      </c>
      <c r="G59" s="16">
        <f>VLOOKUP(F59,'Tablica rezultata'!D:I,6,0)</f>
        <v>100</v>
      </c>
      <c r="H59" s="31">
        <f>VLOOKUP(F59,'Tablica rezultata'!D:J,7,0)</f>
        <v>3.4</v>
      </c>
    </row>
    <row r="60" spans="1:8" ht="15.75">
      <c r="A60" s="23">
        <f>IF((AND(H60=H59,G60=G59)),A59,COUNT($G$26:G60))</f>
        <v>35</v>
      </c>
      <c r="B60" s="16" t="str">
        <f>VLOOKUP(F60,'Tablica rezultata'!D:E,2,FALSE)</f>
        <v>Elektrostrojarska škola - Centar izvrsnosti iz novih tehnologija</v>
      </c>
      <c r="C60" s="16" t="str">
        <f>VLOOKUP(F60,'Tablica rezultata'!D:F,3,0)</f>
        <v>Varaždin</v>
      </c>
      <c r="D60" s="16" t="str">
        <f>VLOOKUP(F60,'Tablica rezultata'!D:K,8,FALSE)</f>
        <v>https://vimeo.com/190360250</v>
      </c>
      <c r="E60" s="16" t="str">
        <f>VLOOKUP(F60,'Tablica rezultata'!D:L,9,0)</f>
        <v>Krunoslav Grudiček</v>
      </c>
      <c r="F60" s="45" t="s">
        <v>1586</v>
      </c>
      <c r="G60" s="16">
        <f>VLOOKUP(F60,'Tablica rezultata'!D:I,6,0)</f>
        <v>90</v>
      </c>
      <c r="H60" s="31">
        <f>VLOOKUP(F60,'Tablica rezultata'!D:J,7,0)</f>
        <v>1</v>
      </c>
    </row>
    <row r="61" spans="1:8" ht="15.75">
      <c r="A61" s="23">
        <f>IF((AND(H61=H60,G61=G60)),A60,COUNT($G$26:G61))</f>
        <v>36</v>
      </c>
      <c r="B61" s="16" t="str">
        <f>VLOOKUP(F61,'Tablica rezultata'!D:E,2,FALSE)</f>
        <v>OŠ Dr. Vinka Žganca Vratišinec</v>
      </c>
      <c r="C61" s="16" t="str">
        <f>VLOOKUP(F61,'Tablica rezultata'!D:F,3,0)</f>
        <v>Vratišinec</v>
      </c>
      <c r="D61" s="16" t="str">
        <f>VLOOKUP(F61,'Tablica rezultata'!D:K,8,FALSE)</f>
        <v>https://vimeo.com/190318188</v>
      </c>
      <c r="E61" s="16" t="str">
        <f>VLOOKUP(F61,'Tablica rezultata'!D:L,9,0)</f>
        <v>Zlatko Okreša</v>
      </c>
      <c r="F61" s="45" t="s">
        <v>2328</v>
      </c>
      <c r="G61" s="16">
        <f>VLOOKUP(F61,'Tablica rezultata'!D:I,6,0)</f>
        <v>90</v>
      </c>
      <c r="H61" s="31">
        <f>VLOOKUP(F61,'Tablica rezultata'!D:J,7,0)</f>
        <v>2.5</v>
      </c>
    </row>
    <row r="62" spans="1:8" ht="15.75">
      <c r="A62" s="23">
        <f>IF((AND(H62=H61,G62=G61)),A61,COUNT($G$26:G62))</f>
        <v>37</v>
      </c>
      <c r="B62" s="16" t="str">
        <f>VLOOKUP(F62,'Tablica rezultata'!D:E,2,FALSE)</f>
        <v>OŠ Ivana Gorana Kovačića, Sveti Juraj na Bregu</v>
      </c>
      <c r="C62" s="16" t="str">
        <f>VLOOKUP(F62,'Tablica rezultata'!D:F,3,0)</f>
        <v>Pleškovec</v>
      </c>
      <c r="D62" s="16" t="str">
        <f>VLOOKUP(F62,'Tablica rezultata'!D:K,8,FALSE)</f>
        <v>https://vimeo.com/190354850</v>
      </c>
      <c r="E62" s="16" t="str">
        <f>VLOOKUP(F62,'Tablica rezultata'!D:L,9,0)</f>
        <v>Renata Martinec</v>
      </c>
      <c r="F62" s="45" t="s">
        <v>1313</v>
      </c>
      <c r="G62" s="16">
        <f>VLOOKUP(F62,'Tablica rezultata'!D:I,6,0)</f>
        <v>90</v>
      </c>
      <c r="H62" s="31">
        <f>VLOOKUP(F62,'Tablica rezultata'!D:J,7,0)</f>
        <v>7.4</v>
      </c>
    </row>
  </sheetData>
  <sortState ref="A26:H62">
    <sortCondition descending="1" ref="G26:G62"/>
    <sortCondition ref="H26:H62"/>
  </sortState>
  <mergeCells count="1">
    <mergeCell ref="B1:F1"/>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23.28515625" style="10" bestFit="1" customWidth="1"/>
    <col min="7" max="7" width="9.7109375" style="10" bestFit="1" customWidth="1"/>
    <col min="8" max="8" width="31" style="10" bestFit="1" customWidth="1"/>
  </cols>
  <sheetData>
    <row r="1" spans="1:16" ht="23.25">
      <c r="B1" s="54" t="s">
        <v>2900</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Udruga CeDePe Zagreb</v>
      </c>
      <c r="C5" s="47" t="str">
        <f>VLOOKUP(F5,'Tablica rezultata'!D:F,3,0)</f>
        <v>Zagreb</v>
      </c>
      <c r="D5" s="47" t="str">
        <f>VLOOKUP(F5,'Tablica rezultata'!D:K,8,FALSE)</f>
        <v>https://vimeo.com/190305408</v>
      </c>
      <c r="E5" s="47" t="str">
        <f>VLOOKUP(F5,'Tablica rezultata'!D:L,9,0)</f>
        <v>Josip Koštan</v>
      </c>
      <c r="F5" s="44" t="s">
        <v>2409</v>
      </c>
      <c r="G5" s="48">
        <f>VLOOKUP(F5,'Tablica rezultata'!D:I,6,0)</f>
        <v>190</v>
      </c>
      <c r="H5" s="49">
        <f>VLOOKUP(F5,'Tablica rezultata'!D:J,7,0)</f>
        <v>4.72</v>
      </c>
      <c r="I5" s="11"/>
      <c r="J5" s="11"/>
      <c r="K5" s="12"/>
      <c r="L5" s="11"/>
      <c r="M5" s="12"/>
      <c r="N5" s="12"/>
      <c r="O5" s="14"/>
      <c r="P5" s="14"/>
    </row>
    <row r="6" spans="1:16" ht="15.75">
      <c r="A6" s="46">
        <f>IF((AND(H6=H5,G6=G5)),A5,COUNT($G$5:G6))</f>
        <v>2</v>
      </c>
      <c r="B6" s="47" t="str">
        <f>VLOOKUP(F6,'Tablica rezultata'!D:E,2,FALSE)</f>
        <v>Udruga CeDePe Zagreb</v>
      </c>
      <c r="C6" s="47" t="str">
        <f>VLOOKUP(F6,'Tablica rezultata'!D:F,3,0)</f>
        <v>Zagreb</v>
      </c>
      <c r="D6" s="47" t="str">
        <f>VLOOKUP(F6,'Tablica rezultata'!D:K,8,FALSE)</f>
        <v>https://vimeo.com/190305850</v>
      </c>
      <c r="E6" s="47" t="str">
        <f>VLOOKUP(F6,'Tablica rezultata'!D:L,9,0)</f>
        <v>Ivana Šourek</v>
      </c>
      <c r="F6" s="44" t="s">
        <v>2412</v>
      </c>
      <c r="G6" s="48">
        <f>VLOOKUP(F6,'Tablica rezultata'!D:I,6,0)</f>
        <v>190</v>
      </c>
      <c r="H6" s="49">
        <f>VLOOKUP(F6,'Tablica rezultata'!D:J,7,0)</f>
        <v>4.96</v>
      </c>
      <c r="I6" s="11"/>
      <c r="J6" s="11"/>
      <c r="K6" s="12"/>
      <c r="L6" s="11"/>
      <c r="M6" s="12"/>
      <c r="N6" s="12"/>
      <c r="O6" s="14"/>
      <c r="P6" s="14"/>
    </row>
    <row r="7" spans="1:16" ht="15.75">
      <c r="A7" s="46">
        <f>IF((AND(H7=H6,G7=G6)),A6,COUNT($G$5:G7))</f>
        <v>3</v>
      </c>
      <c r="B7" s="47" t="str">
        <f>VLOOKUP(F7,'Tablica rezultata'!D:E,2,FALSE)</f>
        <v>Udruga CeDePe Zagreb</v>
      </c>
      <c r="C7" s="47" t="str">
        <f>VLOOKUP(F7,'Tablica rezultata'!D:F,3,0)</f>
        <v>Zagreb</v>
      </c>
      <c r="D7" s="47" t="str">
        <f>VLOOKUP(F7,'Tablica rezultata'!D:K,8,FALSE)</f>
        <v>https://vimeo.com/190306867</v>
      </c>
      <c r="E7" s="47" t="str">
        <f>VLOOKUP(F7,'Tablica rezultata'!D:L,9,0)</f>
        <v>Josip Koštan</v>
      </c>
      <c r="F7" s="44" t="s">
        <v>2421</v>
      </c>
      <c r="G7" s="47">
        <f>VLOOKUP(F7,'Tablica rezultata'!D:I,6,0)</f>
        <v>190</v>
      </c>
      <c r="H7" s="49">
        <f>VLOOKUP(F7,'Tablica rezultata'!D:J,7,0)</f>
        <v>6.52</v>
      </c>
      <c r="I7" s="11"/>
      <c r="J7" s="11"/>
      <c r="K7" s="12"/>
      <c r="L7" s="11"/>
      <c r="M7" s="12"/>
      <c r="N7" s="12"/>
      <c r="O7" s="14"/>
      <c r="P7" s="14"/>
    </row>
    <row r="8" spans="1:16" ht="15.75">
      <c r="A8" s="46">
        <f>IF((AND(H8=H7,G8=G7)),A7,COUNT($G$5:G8))</f>
        <v>4</v>
      </c>
      <c r="B8" s="47" t="str">
        <f>VLOOKUP(F8,'Tablica rezultata'!D:E,2,FALSE)</f>
        <v>Udruga CeDePe Zagreb</v>
      </c>
      <c r="C8" s="47" t="str">
        <f>VLOOKUP(F8,'Tablica rezultata'!D:F,3,0)</f>
        <v>Zagreb</v>
      </c>
      <c r="D8" s="47" t="str">
        <f>VLOOKUP(F8,'Tablica rezultata'!D:K,8,FALSE)</f>
        <v>https://vimeo.com/190362427</v>
      </c>
      <c r="E8" s="47" t="str">
        <f>VLOOKUP(F8,'Tablica rezultata'!D:L,9,0)</f>
        <v>Josip Koštan</v>
      </c>
      <c r="F8" s="44" t="s">
        <v>2426</v>
      </c>
      <c r="G8" s="47">
        <f>VLOOKUP(F8,'Tablica rezultata'!D:I,6,0)</f>
        <v>140</v>
      </c>
      <c r="H8" s="49">
        <f>VLOOKUP(F8,'Tablica rezultata'!D:J,7,0)</f>
        <v>3</v>
      </c>
      <c r="I8" s="11"/>
      <c r="J8" s="11"/>
      <c r="K8" s="12"/>
      <c r="L8" s="11"/>
      <c r="M8" s="12"/>
      <c r="N8" s="12"/>
      <c r="O8" s="14"/>
      <c r="P8" s="14"/>
    </row>
    <row r="9" spans="1:16" ht="15.75">
      <c r="A9" s="46">
        <f>IF((AND(H9=H8,G9=G8)),A8,COUNT($G$5:G9))</f>
        <v>4</v>
      </c>
      <c r="B9" s="47" t="str">
        <f>VLOOKUP(F9,'Tablica rezultata'!D:E,2,FALSE)</f>
        <v>Udruga CeDePe Zagreb</v>
      </c>
      <c r="C9" s="47" t="str">
        <f>VLOOKUP(F9,'Tablica rezultata'!D:F,3,0)</f>
        <v>Zagreb</v>
      </c>
      <c r="D9" s="47" t="str">
        <f>VLOOKUP(F9,'Tablica rezultata'!D:K,8,FALSE)</f>
        <v>https://vimeo.com/190362439</v>
      </c>
      <c r="E9" s="47" t="str">
        <f>VLOOKUP(F9,'Tablica rezultata'!D:L,9,0)</f>
        <v>Josip Koštan</v>
      </c>
      <c r="F9" s="44" t="s">
        <v>2430</v>
      </c>
      <c r="G9" s="47">
        <f>VLOOKUP(F9,'Tablica rezultata'!D:I,6,0)</f>
        <v>140</v>
      </c>
      <c r="H9" s="49">
        <f>VLOOKUP(F9,'Tablica rezultata'!D:J,7,0)</f>
        <v>3</v>
      </c>
      <c r="I9" s="11"/>
      <c r="J9" s="11"/>
      <c r="K9" s="12"/>
      <c r="L9" s="11"/>
      <c r="M9" s="12"/>
      <c r="N9" s="12"/>
      <c r="O9" s="14"/>
      <c r="P9" s="14"/>
    </row>
    <row r="10" spans="1:16" ht="15.75">
      <c r="A10" s="46">
        <f>IF((AND(H10=H9,G10=G9)),A9,COUNT($G$5:G10))</f>
        <v>6</v>
      </c>
      <c r="B10" s="47" t="str">
        <f>VLOOKUP(F10,'Tablica rezultata'!D:E,2,FALSE)</f>
        <v>Udruga CeDePe Zagreb</v>
      </c>
      <c r="C10" s="47" t="str">
        <f>VLOOKUP(F10,'Tablica rezultata'!D:F,3,0)</f>
        <v>Zagreb</v>
      </c>
      <c r="D10" s="47" t="str">
        <f>VLOOKUP(F10,'Tablica rezultata'!D:K,8,FALSE)</f>
        <v>https://vimeo.com/190306846</v>
      </c>
      <c r="E10" s="47" t="str">
        <f>VLOOKUP(F10,'Tablica rezultata'!D:L,9,0)</f>
        <v>Ivana Šourek</v>
      </c>
      <c r="F10" s="44" t="s">
        <v>2417</v>
      </c>
      <c r="G10" s="47">
        <f>VLOOKUP(F10,'Tablica rezultata'!D:I,6,0)</f>
        <v>140</v>
      </c>
      <c r="H10" s="49">
        <f>VLOOKUP(F10,'Tablica rezultata'!D:J,7,0)</f>
        <v>4</v>
      </c>
      <c r="I10" s="11"/>
      <c r="J10" s="11"/>
      <c r="K10" s="12"/>
      <c r="L10" s="11"/>
      <c r="M10" s="12"/>
      <c r="N10" s="12"/>
      <c r="O10" s="14"/>
      <c r="P10" s="14"/>
    </row>
    <row r="11" spans="1:16" ht="15.75">
      <c r="A11" s="46">
        <f>IF((AND(H11=H10,G11=G10)),A10,COUNT($G$5:G11))</f>
        <v>6</v>
      </c>
      <c r="B11" s="47" t="str">
        <f>VLOOKUP(F11,'Tablica rezultata'!D:E,2,FALSE)</f>
        <v>Udruga CeDePe Zagreb</v>
      </c>
      <c r="C11" s="47" t="str">
        <f>VLOOKUP(F11,'Tablica rezultata'!D:F,3,0)</f>
        <v>Zagreb</v>
      </c>
      <c r="D11" s="47" t="str">
        <f>VLOOKUP(F11,'Tablica rezultata'!D:K,8,FALSE)</f>
        <v>https://vimeo.com/190362434</v>
      </c>
      <c r="E11" s="47" t="str">
        <f>VLOOKUP(F11,'Tablica rezultata'!D:L,9,0)</f>
        <v>Ivana Šourek</v>
      </c>
      <c r="F11" s="44" t="s">
        <v>2428</v>
      </c>
      <c r="G11" s="47">
        <f>VLOOKUP(F11,'Tablica rezultata'!D:I,6,0)</f>
        <v>140</v>
      </c>
      <c r="H11" s="49">
        <f>VLOOKUP(F11,'Tablica rezultata'!D:J,7,0)</f>
        <v>4</v>
      </c>
      <c r="I11" s="11"/>
      <c r="J11" s="11"/>
      <c r="K11" s="12"/>
      <c r="L11" s="11"/>
      <c r="M11" s="12"/>
      <c r="N11" s="12"/>
      <c r="O11" s="14"/>
      <c r="P11" s="14"/>
    </row>
    <row r="12" spans="1:16" ht="15.75">
      <c r="A12" s="46">
        <f>IF((AND(H12=H11,G12=G11)),A11,COUNT($G$5:G12))</f>
        <v>8</v>
      </c>
      <c r="B12" s="47" t="str">
        <f>VLOOKUP(F12,'Tablica rezultata'!D:E,2,FALSE)</f>
        <v>Udruga CeDePe Zagreb</v>
      </c>
      <c r="C12" s="47" t="str">
        <f>VLOOKUP(F12,'Tablica rezultata'!D:F,3,0)</f>
        <v>Zagreb</v>
      </c>
      <c r="D12" s="47" t="str">
        <f>VLOOKUP(F12,'Tablica rezultata'!D:K,8,FALSE)</f>
        <v>https://vimeo.com/190306887</v>
      </c>
      <c r="E12" s="47" t="str">
        <f>VLOOKUP(F12,'Tablica rezultata'!D:L,9,0)</f>
        <v>Ivana Šourek</v>
      </c>
      <c r="F12" s="44" t="s">
        <v>2419</v>
      </c>
      <c r="G12" s="47">
        <f>VLOOKUP(F12,'Tablica rezultata'!D:I,6,0)</f>
        <v>140</v>
      </c>
      <c r="H12" s="49">
        <f>VLOOKUP(F12,'Tablica rezultata'!D:J,7,0)</f>
        <v>6</v>
      </c>
      <c r="I12" s="11"/>
      <c r="J12" s="11"/>
      <c r="K12" s="12"/>
      <c r="L12" s="11"/>
      <c r="M12" s="12"/>
      <c r="N12" s="12"/>
      <c r="O12" s="14"/>
      <c r="P12" s="14"/>
    </row>
    <row r="13" spans="1:16" ht="15.75">
      <c r="A13" s="46">
        <f>IF((AND(H13=H12,G13=G12)),A12,COUNT($G$5:G13))</f>
        <v>8</v>
      </c>
      <c r="B13" s="47" t="str">
        <f>VLOOKUP(F13,'Tablica rezultata'!D:E,2,FALSE)</f>
        <v>Udruga CeDePe Zagreb</v>
      </c>
      <c r="C13" s="47" t="str">
        <f>VLOOKUP(F13,'Tablica rezultata'!D:F,3,0)</f>
        <v>Zagreb</v>
      </c>
      <c r="D13" s="47" t="str">
        <f>VLOOKUP(F13,'Tablica rezultata'!D:K,8,FALSE)</f>
        <v>https://vimeo.com/190306877</v>
      </c>
      <c r="E13" s="47" t="str">
        <f>VLOOKUP(F13,'Tablica rezultata'!D:L,9,0)</f>
        <v>Josip Koštan</v>
      </c>
      <c r="F13" s="44" t="s">
        <v>2423</v>
      </c>
      <c r="G13" s="47">
        <f>VLOOKUP(F13,'Tablica rezultata'!D:I,6,0)</f>
        <v>140</v>
      </c>
      <c r="H13" s="49">
        <f>VLOOKUP(F13,'Tablica rezultata'!D:J,7,0)</f>
        <v>6</v>
      </c>
      <c r="I13" s="11"/>
      <c r="J13" s="11"/>
      <c r="K13" s="12"/>
      <c r="L13" s="11"/>
      <c r="M13" s="12"/>
      <c r="N13" s="12"/>
      <c r="O13" s="14"/>
      <c r="P13" s="14"/>
    </row>
    <row r="14" spans="1:16" ht="15.75">
      <c r="A14" s="46">
        <f>IF((AND(H14=H13,G14=G13)),A13,COUNT($G$5:G14))</f>
        <v>10</v>
      </c>
      <c r="B14" s="47" t="str">
        <f>VLOOKUP(F14,'Tablica rezultata'!D:E,2,FALSE)</f>
        <v>Udruga CeDePe Zagreb</v>
      </c>
      <c r="C14" s="47" t="str">
        <f>VLOOKUP(F14,'Tablica rezultata'!D:F,3,0)</f>
        <v>Zagreb</v>
      </c>
      <c r="D14" s="47" t="str">
        <f>VLOOKUP(F14,'Tablica rezultata'!D:K,8,FALSE)</f>
        <v>https://vimeo.com/190306853</v>
      </c>
      <c r="E14" s="47" t="str">
        <f>VLOOKUP(F14,'Tablica rezultata'!D:L,9,0)</f>
        <v>Josip Koštan</v>
      </c>
      <c r="F14" s="44" t="s">
        <v>2415</v>
      </c>
      <c r="G14" s="47">
        <f>VLOOKUP(F14,'Tablica rezultata'!D:I,6,0)</f>
        <v>80</v>
      </c>
      <c r="H14" s="49">
        <f>VLOOKUP(F14,'Tablica rezultata'!D:J,7,0)</f>
        <v>3</v>
      </c>
      <c r="I14" s="11"/>
      <c r="J14" s="11"/>
      <c r="K14" s="12"/>
      <c r="L14" s="11"/>
      <c r="M14" s="12"/>
      <c r="N14" s="12"/>
      <c r="O14" s="14"/>
      <c r="P14" s="14"/>
    </row>
    <row r="15" spans="1:16">
      <c r="A15" s="24"/>
      <c r="B15" s="24"/>
      <c r="C15" s="24"/>
      <c r="D15" s="24"/>
      <c r="E15" s="24"/>
      <c r="F15" s="24"/>
      <c r="G15" s="24"/>
      <c r="H15" s="24"/>
    </row>
    <row r="16" spans="1:16">
      <c r="A16" s="24"/>
      <c r="B16" s="24"/>
      <c r="C16" s="24"/>
      <c r="D16" s="24"/>
      <c r="E16" s="24"/>
      <c r="F16" s="24"/>
      <c r="G16" s="24"/>
      <c r="H16" s="24"/>
    </row>
    <row r="17" spans="1:16" ht="18.75">
      <c r="A17" s="24"/>
      <c r="B17" s="19" t="s">
        <v>36</v>
      </c>
      <c r="C17" s="24"/>
      <c r="D17" s="24"/>
      <c r="E17" s="24"/>
      <c r="F17" s="24"/>
      <c r="G17" s="24"/>
      <c r="H17" s="24"/>
    </row>
    <row r="18" spans="1:16" ht="18.75">
      <c r="A18" s="24"/>
      <c r="B18" s="25"/>
      <c r="C18" s="24"/>
      <c r="D18" s="24"/>
      <c r="E18" s="24"/>
      <c r="F18" s="24"/>
      <c r="G18" s="24"/>
      <c r="H18" s="24"/>
    </row>
    <row r="19" spans="1:16" ht="42" customHeight="1">
      <c r="A19" s="43" t="s">
        <v>2</v>
      </c>
      <c r="B19" s="22" t="s">
        <v>2641</v>
      </c>
      <c r="C19" s="22" t="s">
        <v>2644</v>
      </c>
      <c r="D19" s="22" t="s">
        <v>9</v>
      </c>
      <c r="E19" s="22" t="s">
        <v>4</v>
      </c>
      <c r="F19" s="22" t="s">
        <v>2642</v>
      </c>
      <c r="G19" s="22" t="s">
        <v>2956</v>
      </c>
      <c r="H19" s="22" t="s">
        <v>5</v>
      </c>
      <c r="I19" s="11"/>
      <c r="J19" s="11"/>
      <c r="K19" s="12"/>
      <c r="L19" s="11"/>
      <c r="M19" s="12"/>
      <c r="N19" s="12"/>
      <c r="O19" s="14"/>
      <c r="P19" s="14"/>
    </row>
    <row r="20" spans="1:16" ht="15.75">
      <c r="A20" s="46">
        <f>IF((AND(H20=H19,G20=G19)),A19,COUNT($G$20:G20))</f>
        <v>1</v>
      </c>
      <c r="B20" s="47" t="str">
        <f>VLOOKUP(F20,'Tablica rezultata'!D:E,2,FALSE)</f>
        <v>OŠ Augusta Šenoe</v>
      </c>
      <c r="C20" s="47" t="str">
        <f>VLOOKUP(F20,'Tablica rezultata'!D:F,3,0)</f>
        <v>Zagreb</v>
      </c>
      <c r="D20" s="47" t="str">
        <f>VLOOKUP(F20,'Tablica rezultata'!D:K,8,FALSE)</f>
        <v>https://vimeo.com/groups/414712/videos/190262571</v>
      </c>
      <c r="E20" s="47" t="str">
        <f>VLOOKUP(F20,'Tablica rezultata'!D:L,9,0)</f>
        <v>Sanja Kovačevič</v>
      </c>
      <c r="F20" s="26" t="s">
        <v>381</v>
      </c>
      <c r="G20" s="47">
        <f>VLOOKUP(F20,'Tablica rezultata'!D:I,6,0)</f>
        <v>340</v>
      </c>
      <c r="H20" s="49">
        <f>VLOOKUP(F20,'Tablica rezultata'!D:J,7,0)</f>
        <v>4.5</v>
      </c>
    </row>
    <row r="21" spans="1:16" ht="15.75">
      <c r="A21" s="46">
        <f>IF((AND(H21=H20,G21=G20)),A20,COUNT($G$20:G21))</f>
        <v>2</v>
      </c>
      <c r="B21" s="47" t="str">
        <f>VLOOKUP(F21,'Tablica rezultata'!D:E,2,FALSE)</f>
        <v>OŠ Gračani</v>
      </c>
      <c r="C21" s="47" t="str">
        <f>VLOOKUP(F21,'Tablica rezultata'!D:F,3,0)</f>
        <v>Zagreb</v>
      </c>
      <c r="D21" s="47" t="str">
        <f>VLOOKUP(F21,'Tablica rezultata'!D:K,8,FALSE)</f>
        <v>https://vimeo.com/groups/414712/videos/190377940</v>
      </c>
      <c r="E21" s="47" t="str">
        <f>VLOOKUP(F21,'Tablica rezultata'!D:L,9,0)</f>
        <v>Aleksandar Čubra</v>
      </c>
      <c r="F21" s="26" t="s">
        <v>1874</v>
      </c>
      <c r="G21" s="48">
        <f>VLOOKUP(F21,'Tablica rezultata'!D:I,6,0)</f>
        <v>340</v>
      </c>
      <c r="H21" s="49">
        <f>VLOOKUP(F21,'Tablica rezultata'!D:J,7,0)</f>
        <v>10.3</v>
      </c>
    </row>
    <row r="22" spans="1:16" ht="15.75">
      <c r="A22" s="46">
        <f>IF((AND(H22=H21,G22=G21)),A21,COUNT($G$20:G22))</f>
        <v>3</v>
      </c>
      <c r="B22" s="47" t="str">
        <f>VLOOKUP(F22,'Tablica rezultata'!D:E,2,FALSE)</f>
        <v>OŠ Gračani</v>
      </c>
      <c r="C22" s="47" t="str">
        <f>VLOOKUP(F22,'Tablica rezultata'!D:F,3,0)</f>
        <v>Zagreb</v>
      </c>
      <c r="D22" s="47" t="str">
        <f>VLOOKUP(F22,'Tablica rezultata'!D:K,8,FALSE)</f>
        <v>https://vimeo.com/groups/414712/videos/190378210</v>
      </c>
      <c r="E22" s="47" t="str">
        <f>VLOOKUP(F22,'Tablica rezultata'!D:L,9,0)</f>
        <v>Aleksandar Čubra</v>
      </c>
      <c r="F22" s="26" t="s">
        <v>1877</v>
      </c>
      <c r="G22" s="48">
        <f>VLOOKUP(F22,'Tablica rezultata'!D:I,6,0)</f>
        <v>340</v>
      </c>
      <c r="H22" s="49">
        <f>VLOOKUP(F22,'Tablica rezultata'!D:J,7,0)</f>
        <v>10.5</v>
      </c>
    </row>
    <row r="23" spans="1:16" ht="15.75">
      <c r="A23" s="46">
        <f>IF((AND(H23=H22,G23=G22)),A22,COUNT($G$20:G23))</f>
        <v>4</v>
      </c>
      <c r="B23" s="47" t="str">
        <f>VLOOKUP(F23,'Tablica rezultata'!D:E,2,FALSE)</f>
        <v>OŠ Gračani</v>
      </c>
      <c r="C23" s="47" t="str">
        <f>VLOOKUP(F23,'Tablica rezultata'!D:F,3,0)</f>
        <v>Zagreb</v>
      </c>
      <c r="D23" s="47" t="str">
        <f>VLOOKUP(F23,'Tablica rezultata'!D:K,8,FALSE)</f>
        <v>https://vimeo.com/groups/414712/videos/190378404</v>
      </c>
      <c r="E23" s="47" t="str">
        <f>VLOOKUP(F23,'Tablica rezultata'!D:L,9,0)</f>
        <v>Aleksandar Čubra</v>
      </c>
      <c r="F23" s="26" t="s">
        <v>1879</v>
      </c>
      <c r="G23" s="48">
        <f>VLOOKUP(F23,'Tablica rezultata'!D:I,6,0)</f>
        <v>340</v>
      </c>
      <c r="H23" s="49">
        <f>VLOOKUP(F23,'Tablica rezultata'!D:J,7,0)</f>
        <v>10.7</v>
      </c>
    </row>
    <row r="24" spans="1:16" ht="15.75">
      <c r="A24" s="46">
        <f>IF((AND(H24=H23,G24=G23)),A23,COUNT($G$20:G24))</f>
        <v>5</v>
      </c>
      <c r="B24" s="47" t="str">
        <f>VLOOKUP(F24,'Tablica rezultata'!D:E,2,FALSE)</f>
        <v>OŠ Augusta Šenoe</v>
      </c>
      <c r="C24" s="47" t="str">
        <f>VLOOKUP(F24,'Tablica rezultata'!D:F,3,0)</f>
        <v>Zagreb</v>
      </c>
      <c r="D24" s="47" t="str">
        <f>VLOOKUP(F24,'Tablica rezultata'!D:K,8,FALSE)</f>
        <v>https://vimeo.com/groups/414712/videos/190262578</v>
      </c>
      <c r="E24" s="47" t="str">
        <f>VLOOKUP(F24,'Tablica rezultata'!D:L,9,0)</f>
        <v>Sanja Kovačevič</v>
      </c>
      <c r="F24" s="26" t="s">
        <v>384</v>
      </c>
      <c r="G24" s="47">
        <f>VLOOKUP(F24,'Tablica rezultata'!D:I,6,0)</f>
        <v>335</v>
      </c>
      <c r="H24" s="49">
        <f>VLOOKUP(F24,'Tablica rezultata'!D:J,7,0)</f>
        <v>10.8</v>
      </c>
    </row>
    <row r="25" spans="1:16" ht="15.75">
      <c r="A25" s="46">
        <f>IF((AND(H25=H24,G25=G24)),A24,COUNT($G$20:G25))</f>
        <v>6</v>
      </c>
      <c r="B25" s="47" t="str">
        <f>VLOOKUP(F25,'Tablica rezultata'!D:E,2,FALSE)</f>
        <v>OŠ Augusta Šenoe</v>
      </c>
      <c r="C25" s="47" t="str">
        <f>VLOOKUP(F25,'Tablica rezultata'!D:F,3,0)</f>
        <v>Zagreb</v>
      </c>
      <c r="D25" s="47" t="str">
        <f>VLOOKUP(F25,'Tablica rezultata'!D:K,8,FALSE)</f>
        <v>https://vimeo.com/groups/414712/videos/190262569</v>
      </c>
      <c r="E25" s="47" t="str">
        <f>VLOOKUP(F25,'Tablica rezultata'!D:L,9,0)</f>
        <v>Sanja Kovačevič</v>
      </c>
      <c r="F25" s="26" t="s">
        <v>386</v>
      </c>
      <c r="G25" s="48">
        <f>VLOOKUP(F25,'Tablica rezultata'!D:I,6,0)</f>
        <v>335</v>
      </c>
      <c r="H25" s="49">
        <f>VLOOKUP(F25,'Tablica rezultata'!D:J,7,0)</f>
        <v>11.2</v>
      </c>
    </row>
    <row r="26" spans="1:16" ht="15.75">
      <c r="A26" s="46">
        <f>IF((AND(H26=H25,G26=G25)),A25,COUNT($G$20:G26))</f>
        <v>7</v>
      </c>
      <c r="B26" s="47" t="str">
        <f>VLOOKUP(F26,'Tablica rezultata'!D:E,2,FALSE)</f>
        <v>OŠ Gračani</v>
      </c>
      <c r="C26" s="47" t="str">
        <f>VLOOKUP(F26,'Tablica rezultata'!D:F,3,0)</f>
        <v>Zagreb</v>
      </c>
      <c r="D26" s="47" t="str">
        <f>VLOOKUP(F26,'Tablica rezultata'!D:K,8,FALSE)</f>
        <v>https://vimeo.com/groups/414712/videos/190378210</v>
      </c>
      <c r="E26" s="47" t="str">
        <f>VLOOKUP(F26,'Tablica rezultata'!D:L,9,0)</f>
        <v>Aleksandar Čubra</v>
      </c>
      <c r="F26" s="26" t="s">
        <v>1881</v>
      </c>
      <c r="G26" s="48">
        <f>VLOOKUP(F26,'Tablica rezultata'!D:I,6,0)</f>
        <v>330</v>
      </c>
      <c r="H26" s="49">
        <f>VLOOKUP(F26,'Tablica rezultata'!D:J,7,0)</f>
        <v>11</v>
      </c>
    </row>
    <row r="27" spans="1:16" ht="15.75">
      <c r="A27" s="46">
        <f>IF((AND(H27=H26,G27=G26)),A26,COUNT($G$20:G27))</f>
        <v>8</v>
      </c>
      <c r="B27" s="47" t="str">
        <f>VLOOKUP(F27,'Tablica rezultata'!D:E,2,FALSE)</f>
        <v>OŠ Augusta Šenoe</v>
      </c>
      <c r="C27" s="47" t="str">
        <f>VLOOKUP(F27,'Tablica rezultata'!D:F,3,0)</f>
        <v>Zagreb</v>
      </c>
      <c r="D27" s="47" t="str">
        <f>VLOOKUP(F27,'Tablica rezultata'!D:K,8,FALSE)</f>
        <v>https://vimeo.com/groups/414712/videos/190262580</v>
      </c>
      <c r="E27" s="47" t="str">
        <f>VLOOKUP(F27,'Tablica rezultata'!D:L,9,0)</f>
        <v>Sanja Kovačevič</v>
      </c>
      <c r="F27" s="26" t="s">
        <v>388</v>
      </c>
      <c r="G27" s="48">
        <f>VLOOKUP(F27,'Tablica rezultata'!D:I,6,0)</f>
        <v>320</v>
      </c>
      <c r="H27" s="49">
        <f>VLOOKUP(F27,'Tablica rezultata'!D:J,7,0)</f>
        <v>7.6</v>
      </c>
    </row>
    <row r="28" spans="1:16" ht="15.75">
      <c r="A28" s="46">
        <f>IF((AND(H28=H27,G28=G27)),A27,COUNT($G$20:G28))</f>
        <v>9</v>
      </c>
      <c r="B28" s="47" t="str">
        <f>VLOOKUP(F28,'Tablica rezultata'!D:E,2,FALSE)</f>
        <v>OŠ Augusta Šenoe</v>
      </c>
      <c r="C28" s="47" t="str">
        <f>VLOOKUP(F28,'Tablica rezultata'!D:F,3,0)</f>
        <v>Zagreb</v>
      </c>
      <c r="D28" s="47" t="str">
        <f>VLOOKUP(F28,'Tablica rezultata'!D:K,8,FALSE)</f>
        <v>https://vimeo.com/groups/414712/videos/190262585</v>
      </c>
      <c r="E28" s="47" t="str">
        <f>VLOOKUP(F28,'Tablica rezultata'!D:L,9,0)</f>
        <v>Sanja Kovačevič</v>
      </c>
      <c r="F28" s="26" t="s">
        <v>390</v>
      </c>
      <c r="G28" s="48">
        <f>VLOOKUP(F28,'Tablica rezultata'!D:I,6,0)</f>
        <v>320</v>
      </c>
      <c r="H28" s="49">
        <f>VLOOKUP(F28,'Tablica rezultata'!D:J,7,0)</f>
        <v>10.9</v>
      </c>
    </row>
    <row r="29" spans="1:16" ht="15.75">
      <c r="A29" s="46">
        <f>IF((AND(H29=H28,G29=G28)),A28,COUNT($G$20:G29))</f>
        <v>10</v>
      </c>
      <c r="B29" s="47" t="str">
        <f>VLOOKUP(F29,'Tablica rezultata'!D:E,2,FALSE)</f>
        <v>Međunarodna osnovna škola Vedri Obzori</v>
      </c>
      <c r="C29" s="47" t="str">
        <f>VLOOKUP(F29,'Tablica rezultata'!D:F,3,0)</f>
        <v>Zagreb</v>
      </c>
      <c r="D29" s="47" t="str">
        <f>VLOOKUP(F29,'Tablica rezultata'!D:K,8,FALSE)</f>
        <v>https://vimeo.com/189498307</v>
      </c>
      <c r="E29" s="47" t="str">
        <f>VLOOKUP(F29,'Tablica rezultata'!D:L,9,0)</f>
        <v>Igor Čeliković</v>
      </c>
      <c r="F29" s="26" t="s">
        <v>33</v>
      </c>
      <c r="G29" s="47">
        <f>VLOOKUP(F29,'Tablica rezultata'!D:I,6,0)</f>
        <v>240</v>
      </c>
      <c r="H29" s="49">
        <f>VLOOKUP(F29,'Tablica rezultata'!D:J,7,0)</f>
        <v>12</v>
      </c>
    </row>
    <row r="30" spans="1:16" ht="15.75">
      <c r="A30" s="46">
        <f>IF((AND(H30=H29,G30=G29)),A29,COUNT($G$20:G30))</f>
        <v>11</v>
      </c>
      <c r="B30" s="47" t="str">
        <f>VLOOKUP(F30,'Tablica rezultata'!D:E,2,FALSE)</f>
        <v>OŠ Augusta Šenoe</v>
      </c>
      <c r="C30" s="47" t="str">
        <f>VLOOKUP(F30,'Tablica rezultata'!D:F,3,0)</f>
        <v>Zagreb</v>
      </c>
      <c r="D30" s="47" t="str">
        <f>VLOOKUP(F30,'Tablica rezultata'!D:K,8,FALSE)</f>
        <v>https://vimeo.com/groups/414712/videos/190262592</v>
      </c>
      <c r="E30" s="47" t="str">
        <f>VLOOKUP(F30,'Tablica rezultata'!D:L,9,0)</f>
        <v>Sanja Kovačevič</v>
      </c>
      <c r="F30" s="26" t="s">
        <v>392</v>
      </c>
      <c r="G30" s="48">
        <f>VLOOKUP(F30,'Tablica rezultata'!D:I,6,0)</f>
        <v>200</v>
      </c>
      <c r="H30" s="49">
        <f>VLOOKUP(F30,'Tablica rezultata'!D:J,7,0)</f>
        <v>6.3</v>
      </c>
    </row>
    <row r="31" spans="1:16" ht="15.75">
      <c r="A31" s="46">
        <f>IF((AND(H31=H30,G31=G30)),A30,COUNT($G$20:G31))</f>
        <v>12</v>
      </c>
      <c r="B31" s="47" t="str">
        <f>VLOOKUP(F31,'Tablica rezultata'!D:E,2,FALSE)</f>
        <v>OŠ Augusta Šenoe</v>
      </c>
      <c r="C31" s="47" t="str">
        <f>VLOOKUP(F31,'Tablica rezultata'!D:F,3,0)</f>
        <v>Zagreb</v>
      </c>
      <c r="D31" s="47" t="str">
        <f>VLOOKUP(F31,'Tablica rezultata'!D:K,8,FALSE)</f>
        <v>https://vimeo.com/groups/414712/videos/190262575</v>
      </c>
      <c r="E31" s="47" t="str">
        <f>VLOOKUP(F31,'Tablica rezultata'!D:L,9,0)</f>
        <v>Sanja Kovačevič</v>
      </c>
      <c r="F31" s="26" t="s">
        <v>394</v>
      </c>
      <c r="G31" s="48">
        <f>VLOOKUP(F31,'Tablica rezultata'!D:I,6,0)</f>
        <v>180</v>
      </c>
      <c r="H31" s="49">
        <f>VLOOKUP(F31,'Tablica rezultata'!D:J,7,0)</f>
        <v>5.9</v>
      </c>
    </row>
    <row r="32" spans="1:16" ht="15.75">
      <c r="A32" s="46">
        <f>IF((AND(H32=H31,G32=G31)),A31,COUNT($G$20:G32))</f>
        <v>13</v>
      </c>
      <c r="B32" s="47" t="str">
        <f>VLOOKUP(F32,'Tablica rezultata'!D:E,2,FALSE)</f>
        <v>OŠ Augusta Šenoe</v>
      </c>
      <c r="C32" s="47" t="str">
        <f>VLOOKUP(F32,'Tablica rezultata'!D:F,3,0)</f>
        <v>Zagreb</v>
      </c>
      <c r="D32" s="47" t="str">
        <f>VLOOKUP(F32,'Tablica rezultata'!D:K,8,FALSE)</f>
        <v>https://vimeo.com/groups/414712/videos/190262589</v>
      </c>
      <c r="E32" s="47" t="str">
        <f>VLOOKUP(F32,'Tablica rezultata'!D:L,9,0)</f>
        <v>Sanja Kovačevič</v>
      </c>
      <c r="F32" s="26" t="s">
        <v>396</v>
      </c>
      <c r="G32" s="48">
        <f>VLOOKUP(F32,'Tablica rezultata'!D:I,6,0)</f>
        <v>170</v>
      </c>
      <c r="H32" s="49">
        <f>VLOOKUP(F32,'Tablica rezultata'!D:J,7,0)</f>
        <v>4.5</v>
      </c>
    </row>
    <row r="33" spans="1:8" ht="15.75">
      <c r="A33" s="46">
        <f>IF((AND(H33=H32,G33=G32)),A32,COUNT($G$20:G33))</f>
        <v>14</v>
      </c>
      <c r="B33" s="47" t="str">
        <f>VLOOKUP(F33,'Tablica rezultata'!D:E,2,FALSE)</f>
        <v>OŠ Augusta Šenoe</v>
      </c>
      <c r="C33" s="47" t="str">
        <f>VLOOKUP(F33,'Tablica rezultata'!D:F,3,0)</f>
        <v>Zagreb</v>
      </c>
      <c r="D33" s="47" t="str">
        <f>VLOOKUP(F33,'Tablica rezultata'!D:K,8,FALSE)</f>
        <v>https://vimeo.com/groups/414712/videos/190262593</v>
      </c>
      <c r="E33" s="47" t="str">
        <f>VLOOKUP(F33,'Tablica rezultata'!D:L,9,0)</f>
        <v>Sanja Kovačevič</v>
      </c>
      <c r="F33" s="26" t="s">
        <v>398</v>
      </c>
      <c r="G33" s="48">
        <f>VLOOKUP(F33,'Tablica rezultata'!D:I,6,0)</f>
        <v>130</v>
      </c>
      <c r="H33" s="49">
        <f>VLOOKUP(F33,'Tablica rezultata'!D:J,7,0)</f>
        <v>11.7</v>
      </c>
    </row>
    <row r="34" spans="1:8" ht="15.75">
      <c r="A34" s="46">
        <f>IF((AND(H34=H33,G34=G33)),A33,COUNT($G$20:G34))</f>
        <v>15</v>
      </c>
      <c r="B34" s="47" t="str">
        <f>VLOOKUP(F34,'Tablica rezultata'!D:E,2,FALSE)</f>
        <v>Međunarodna osnovna škola Vedri Obzori</v>
      </c>
      <c r="C34" s="47" t="str">
        <f>VLOOKUP(F34,'Tablica rezultata'!D:F,3,0)</f>
        <v>Zagreb</v>
      </c>
      <c r="D34" s="47" t="str">
        <f>VLOOKUP(F34,'Tablica rezultata'!D:K,8,FALSE)</f>
        <v>https://vimeo.com/189498163</v>
      </c>
      <c r="E34" s="47" t="str">
        <f>VLOOKUP(F34,'Tablica rezultata'!D:L,9,0)</f>
        <v>Igor Čeliković</v>
      </c>
      <c r="F34" s="26" t="s">
        <v>30</v>
      </c>
      <c r="G34" s="47">
        <f>VLOOKUP(F34,'Tablica rezultata'!D:I,6,0)</f>
        <v>80</v>
      </c>
      <c r="H34" s="49">
        <f>VLOOKUP(F34,'Tablica rezultata'!D:J,7,0)</f>
        <v>9</v>
      </c>
    </row>
  </sheetData>
  <sortState ref="A20:H34">
    <sortCondition descending="1" ref="G20:G34"/>
    <sortCondition ref="H20:H34"/>
  </sortState>
  <mergeCells count="1">
    <mergeCell ref="B1:F1"/>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showGridLines="0" workbookViewId="0"/>
  </sheetViews>
  <sheetFormatPr defaultRowHeight="15"/>
  <cols>
    <col min="1" max="1" width="9.140625" style="10"/>
    <col min="2" max="2" width="51" style="10" bestFit="1" customWidth="1"/>
    <col min="3" max="3" width="29.42578125" style="10" bestFit="1" customWidth="1"/>
    <col min="4" max="4" width="50.7109375" style="10" bestFit="1" customWidth="1"/>
    <col min="5" max="5" width="24.140625" style="10" bestFit="1" customWidth="1"/>
    <col min="6" max="6" width="25.7109375" style="10" bestFit="1" customWidth="1"/>
    <col min="7" max="7" width="9.7109375" style="10" bestFit="1" customWidth="1"/>
    <col min="8" max="8" width="31" style="10" bestFit="1" customWidth="1"/>
  </cols>
  <sheetData>
    <row r="1" spans="1:16" ht="23.25">
      <c r="B1" s="54" t="s">
        <v>2901</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Trnsko</v>
      </c>
      <c r="C5" s="47" t="str">
        <f>VLOOKUP(F5,'Tablica rezultata'!D:F,3,0)</f>
        <v>Zagreb</v>
      </c>
      <c r="D5" s="47" t="str">
        <f>VLOOKUP(F5,'Tablica rezultata'!D:K,8,FALSE)</f>
        <v>https://vimeo.com/189917024</v>
      </c>
      <c r="E5" s="47" t="str">
        <f>VLOOKUP(F5,'Tablica rezultata'!D:L,9,0)</f>
        <v>Sanja Dam</v>
      </c>
      <c r="F5" s="44" t="s">
        <v>182</v>
      </c>
      <c r="G5" s="47">
        <f>VLOOKUP(F5,'Tablica rezultata'!D:I,6,0)</f>
        <v>190</v>
      </c>
      <c r="H5" s="49">
        <f>VLOOKUP(F5,'Tablica rezultata'!D:J,7,0)</f>
        <v>3</v>
      </c>
      <c r="I5" s="11"/>
      <c r="J5" s="11"/>
      <c r="K5" s="12"/>
      <c r="L5" s="11"/>
      <c r="M5" s="12"/>
      <c r="N5" s="12"/>
      <c r="O5" s="14"/>
      <c r="P5" s="14"/>
    </row>
    <row r="6" spans="1:16" ht="15.75">
      <c r="A6" s="46">
        <f>IF((AND(H6=H5,G6=G5)),A5,COUNT($G$5:G6))</f>
        <v>1</v>
      </c>
      <c r="B6" s="47" t="str">
        <f>VLOOKUP(F6,'Tablica rezultata'!D:E,2,FALSE)</f>
        <v>OŠ Frana Galovića</v>
      </c>
      <c r="C6" s="47" t="str">
        <f>VLOOKUP(F6,'Tablica rezultata'!D:F,3,0)</f>
        <v>N. Zagreb, Dugave</v>
      </c>
      <c r="D6" s="47" t="str">
        <f>VLOOKUP(F6,'Tablica rezultata'!D:K,8,FALSE)</f>
        <v>https://vimeo.com/groups/414712/videos/190349834</v>
      </c>
      <c r="E6" s="47" t="str">
        <f>VLOOKUP(F6,'Tablica rezultata'!D:L,9,0)</f>
        <v>Darko  Martinko</v>
      </c>
      <c r="F6" s="44" t="s">
        <v>1224</v>
      </c>
      <c r="G6" s="47">
        <f>VLOOKUP(F6,'Tablica rezultata'!D:I,6,0)</f>
        <v>190</v>
      </c>
      <c r="H6" s="49">
        <f>VLOOKUP(F6,'Tablica rezultata'!D:J,7,0)</f>
        <v>3</v>
      </c>
      <c r="I6" s="11"/>
      <c r="J6" s="11"/>
      <c r="K6" s="12"/>
      <c r="L6" s="11"/>
      <c r="M6" s="12"/>
      <c r="N6" s="12"/>
      <c r="O6" s="14"/>
      <c r="P6" s="14"/>
    </row>
    <row r="7" spans="1:16" ht="15.75">
      <c r="A7" s="46">
        <f>IF((AND(H7=H6,G7=G6)),A6,COUNT($G$5:G7))</f>
        <v>1</v>
      </c>
      <c r="B7" s="47" t="str">
        <f>VLOOKUP(F7,'Tablica rezultata'!D:E,2,FALSE)</f>
        <v>OŠ Frana Galovića</v>
      </c>
      <c r="C7" s="47" t="str">
        <f>VLOOKUP(F7,'Tablica rezultata'!D:F,3,0)</f>
        <v>N. Zagreb, Dugave</v>
      </c>
      <c r="D7" s="47" t="str">
        <f>VLOOKUP(F7,'Tablica rezultata'!D:K,8,FALSE)</f>
        <v>https://vimeo.com/groups/414712/videos/190350004</v>
      </c>
      <c r="E7" s="47" t="str">
        <f>VLOOKUP(F7,'Tablica rezultata'!D:L,9,0)</f>
        <v>Darko  Martinko</v>
      </c>
      <c r="F7" s="44" t="s">
        <v>1227</v>
      </c>
      <c r="G7" s="47">
        <f>VLOOKUP(F7,'Tablica rezultata'!D:I,6,0)</f>
        <v>190</v>
      </c>
      <c r="H7" s="49">
        <f>VLOOKUP(F7,'Tablica rezultata'!D:J,7,0)</f>
        <v>3</v>
      </c>
      <c r="I7" s="11"/>
      <c r="J7" s="11"/>
      <c r="K7" s="12"/>
      <c r="L7" s="11"/>
      <c r="M7" s="12"/>
      <c r="N7" s="12"/>
      <c r="O7" s="14"/>
      <c r="P7" s="14"/>
    </row>
    <row r="8" spans="1:16" ht="15.75">
      <c r="A8" s="46">
        <f>IF((AND(H8=H7,G8=G7)),A7,COUNT($G$5:G8))</f>
        <v>1</v>
      </c>
      <c r="B8" s="47" t="str">
        <f>VLOOKUP(F8,'Tablica rezultata'!D:E,2,FALSE)</f>
        <v>OŠ Frana Galovića</v>
      </c>
      <c r="C8" s="47" t="str">
        <f>VLOOKUP(F8,'Tablica rezultata'!D:F,3,0)</f>
        <v>N. Zagreb, Dugave</v>
      </c>
      <c r="D8" s="47" t="str">
        <f>VLOOKUP(F8,'Tablica rezultata'!D:K,8,FALSE)</f>
        <v>https://vimeo.com/groups/414712/videos/190350289</v>
      </c>
      <c r="E8" s="47" t="str">
        <f>VLOOKUP(F8,'Tablica rezultata'!D:L,9,0)</f>
        <v>Darko  Martinko</v>
      </c>
      <c r="F8" s="44" t="s">
        <v>1235</v>
      </c>
      <c r="G8" s="47">
        <f>VLOOKUP(F8,'Tablica rezultata'!D:I,6,0)</f>
        <v>190</v>
      </c>
      <c r="H8" s="49">
        <f>VLOOKUP(F8,'Tablica rezultata'!D:J,7,0)</f>
        <v>3</v>
      </c>
      <c r="I8" s="11"/>
      <c r="J8" s="11"/>
      <c r="K8" s="12"/>
      <c r="L8" s="11"/>
      <c r="M8" s="12"/>
      <c r="N8" s="12"/>
      <c r="O8" s="14"/>
      <c r="P8" s="14"/>
    </row>
    <row r="9" spans="1:16" ht="15.75">
      <c r="A9" s="46">
        <f>IF((AND(H9=H8,G9=G8)),A8,COUNT($G$5:G9))</f>
        <v>5</v>
      </c>
      <c r="B9" s="47" t="str">
        <f>VLOOKUP(F9,'Tablica rezultata'!D:E,2,FALSE)</f>
        <v>OŠ Frana Galovića</v>
      </c>
      <c r="C9" s="47" t="str">
        <f>VLOOKUP(F9,'Tablica rezultata'!D:F,3,0)</f>
        <v>N. Zagreb, Dugave</v>
      </c>
      <c r="D9" s="47" t="str">
        <f>VLOOKUP(F9,'Tablica rezultata'!D:K,8,FALSE)</f>
        <v>https://vimeo.com/groups/414712/videos/190350096</v>
      </c>
      <c r="E9" s="47" t="str">
        <f>VLOOKUP(F9,'Tablica rezultata'!D:L,9,0)</f>
        <v>Darko  Martinko</v>
      </c>
      <c r="F9" s="44" t="s">
        <v>1229</v>
      </c>
      <c r="G9" s="47">
        <f>VLOOKUP(F9,'Tablica rezultata'!D:I,6,0)</f>
        <v>190</v>
      </c>
      <c r="H9" s="49">
        <f>VLOOKUP(F9,'Tablica rezultata'!D:J,7,0)</f>
        <v>3.1</v>
      </c>
      <c r="I9" s="11"/>
      <c r="J9" s="11"/>
      <c r="K9" s="12"/>
      <c r="L9" s="11"/>
      <c r="M9" s="12"/>
      <c r="N9" s="12"/>
      <c r="O9" s="14"/>
      <c r="P9" s="14"/>
    </row>
    <row r="10" spans="1:16" ht="15.75">
      <c r="A10" s="46">
        <f>IF((AND(H10=H9,G10=G9)),A9,COUNT($G$5:G10))</f>
        <v>6</v>
      </c>
      <c r="B10" s="47" t="str">
        <f>VLOOKUP(F10,'Tablica rezultata'!D:E,2,FALSE)</f>
        <v>OŠ Trnsko</v>
      </c>
      <c r="C10" s="47" t="str">
        <f>VLOOKUP(F10,'Tablica rezultata'!D:F,3,0)</f>
        <v>Zagreb</v>
      </c>
      <c r="D10" s="47" t="str">
        <f>VLOOKUP(F10,'Tablica rezultata'!D:K,8,FALSE)</f>
        <v>https://vimeo.com/groups/414712/videos/189919318</v>
      </c>
      <c r="E10" s="47" t="str">
        <f>VLOOKUP(F10,'Tablica rezultata'!D:L,9,0)</f>
        <v>Sanja Dam</v>
      </c>
      <c r="F10" s="44" t="s">
        <v>190</v>
      </c>
      <c r="G10" s="47">
        <f>VLOOKUP(F10,'Tablica rezultata'!D:I,6,0)</f>
        <v>190</v>
      </c>
      <c r="H10" s="49">
        <f>VLOOKUP(F10,'Tablica rezultata'!D:J,7,0)</f>
        <v>3.3</v>
      </c>
      <c r="I10" s="11"/>
      <c r="J10" s="11"/>
      <c r="K10" s="12"/>
      <c r="L10" s="11"/>
      <c r="M10" s="12"/>
      <c r="N10" s="12"/>
      <c r="O10" s="14"/>
      <c r="P10" s="14"/>
    </row>
    <row r="11" spans="1:16" ht="15.75">
      <c r="A11" s="46">
        <f>IF((AND(H11=H10,G11=G10)),A10,COUNT($G$5:G11))</f>
        <v>7</v>
      </c>
      <c r="B11" s="47" t="str">
        <f>VLOOKUP(F11,'Tablica rezultata'!D:E,2,FALSE)</f>
        <v>OŠ Frana Galovića</v>
      </c>
      <c r="C11" s="47" t="str">
        <f>VLOOKUP(F11,'Tablica rezultata'!D:F,3,0)</f>
        <v>N. Zagreb, Dugave</v>
      </c>
      <c r="D11" s="47" t="str">
        <f>VLOOKUP(F11,'Tablica rezultata'!D:K,8,FALSE)</f>
        <v>https://vimeo.com/groups/414712/videos/190350170</v>
      </c>
      <c r="E11" s="47" t="str">
        <f>VLOOKUP(F11,'Tablica rezultata'!D:L,9,0)</f>
        <v>Darko  Martinko</v>
      </c>
      <c r="F11" s="44" t="s">
        <v>1231</v>
      </c>
      <c r="G11" s="47">
        <f>VLOOKUP(F11,'Tablica rezultata'!D:I,6,0)</f>
        <v>190</v>
      </c>
      <c r="H11" s="49">
        <f>VLOOKUP(F11,'Tablica rezultata'!D:J,7,0)</f>
        <v>4</v>
      </c>
      <c r="I11" s="11"/>
      <c r="J11" s="11"/>
      <c r="K11" s="12"/>
      <c r="L11" s="11"/>
      <c r="M11" s="12"/>
      <c r="N11" s="12"/>
      <c r="O11" s="14"/>
      <c r="P11" s="14"/>
    </row>
    <row r="12" spans="1:16" ht="15.75">
      <c r="A12" s="46">
        <f>IF((AND(H12=H11,G12=G11)),A11,COUNT($G$5:G12))</f>
        <v>8</v>
      </c>
      <c r="B12" s="47" t="str">
        <f>VLOOKUP(F12,'Tablica rezultata'!D:E,2,FALSE)</f>
        <v>OŠ Davorina Trstenjaka</v>
      </c>
      <c r="C12" s="47" t="str">
        <f>VLOOKUP(F12,'Tablica rezultata'!D:F,3,0)</f>
        <v>Zagreb</v>
      </c>
      <c r="D12" s="47" t="str">
        <f>VLOOKUP(F12,'Tablica rezultata'!D:K,8,FALSE)</f>
        <v>https://vimeo.com/189757542</v>
      </c>
      <c r="E12" s="47" t="str">
        <f>VLOOKUP(F12,'Tablica rezultata'!D:L,9,0)</f>
        <v>Ivana Stančin</v>
      </c>
      <c r="F12" s="44" t="s">
        <v>2676</v>
      </c>
      <c r="G12" s="47">
        <f>VLOOKUP(F12,'Tablica rezultata'!D:I,6,0)</f>
        <v>190</v>
      </c>
      <c r="H12" s="49">
        <f>VLOOKUP(F12,'Tablica rezultata'!D:J,7,0)</f>
        <v>5.0999999999999996</v>
      </c>
      <c r="I12" s="11"/>
      <c r="J12" s="11"/>
      <c r="K12" s="12"/>
      <c r="L12" s="11"/>
      <c r="M12" s="12"/>
      <c r="N12" s="12"/>
      <c r="O12" s="14"/>
      <c r="P12" s="14"/>
    </row>
    <row r="13" spans="1:16" ht="15.75">
      <c r="A13" s="46">
        <f>IF((AND(H13=H12,G13=G12)),A12,COUNT($G$5:G13))</f>
        <v>9</v>
      </c>
      <c r="B13" s="47" t="str">
        <f>VLOOKUP(F13,'Tablica rezultata'!D:E,2,FALSE)</f>
        <v>OŠ Davorina Trstenjaka</v>
      </c>
      <c r="C13" s="47" t="str">
        <f>VLOOKUP(F13,'Tablica rezultata'!D:F,3,0)</f>
        <v>Zagreb</v>
      </c>
      <c r="D13" s="47" t="str">
        <f>VLOOKUP(F13,'Tablica rezultata'!D:K,8,FALSE)</f>
        <v>https://vimeo.com/189757769</v>
      </c>
      <c r="E13" s="47" t="str">
        <f>VLOOKUP(F13,'Tablica rezultata'!D:L,9,0)</f>
        <v>Ivana Stančin</v>
      </c>
      <c r="F13" s="44" t="s">
        <v>2677</v>
      </c>
      <c r="G13" s="47">
        <f>VLOOKUP(F13,'Tablica rezultata'!D:I,6,0)</f>
        <v>190</v>
      </c>
      <c r="H13" s="49">
        <f>VLOOKUP(F13,'Tablica rezultata'!D:J,7,0)</f>
        <v>5.2</v>
      </c>
      <c r="I13" s="11"/>
      <c r="J13" s="11"/>
      <c r="K13" s="12"/>
      <c r="L13" s="11"/>
      <c r="M13" s="12"/>
      <c r="N13" s="12"/>
      <c r="O13" s="14"/>
      <c r="P13" s="14"/>
    </row>
    <row r="14" spans="1:16" ht="15.75">
      <c r="A14" s="46">
        <f>IF((AND(H14=H13,G14=G13)),A13,COUNT($G$5:G14))</f>
        <v>10</v>
      </c>
      <c r="B14" s="47" t="str">
        <f>VLOOKUP(F14,'Tablica rezultata'!D:E,2,FALSE)</f>
        <v>Oš Borovje</v>
      </c>
      <c r="C14" s="47" t="str">
        <f>VLOOKUP(F14,'Tablica rezultata'!D:F,3,0)</f>
        <v>Zagreb</v>
      </c>
      <c r="D14" s="47">
        <f>VLOOKUP(F14,'Tablica rezultata'!D:K,8,FALSE)</f>
        <v>0</v>
      </c>
      <c r="E14" s="47" t="str">
        <f>VLOOKUP(F14,'Tablica rezultata'!D:L,9,0)</f>
        <v>Silvana Pešut Vitasović</v>
      </c>
      <c r="F14" s="44" t="s">
        <v>2867</v>
      </c>
      <c r="G14" s="47">
        <f>VLOOKUP(F14,'Tablica rezultata'!D:I,6,0)</f>
        <v>190</v>
      </c>
      <c r="H14" s="49">
        <f>VLOOKUP(F14,'Tablica rezultata'!D:J,7,0)</f>
        <v>100</v>
      </c>
      <c r="I14" s="11"/>
      <c r="J14" s="11"/>
      <c r="K14" s="12"/>
      <c r="L14" s="11"/>
      <c r="M14" s="12"/>
      <c r="N14" s="12"/>
      <c r="O14" s="14"/>
      <c r="P14" s="14"/>
    </row>
    <row r="15" spans="1:16" ht="15.75">
      <c r="A15" s="46">
        <f>IF((AND(H15=H14,G15=G14)),A14,COUNT($G$5:G15))</f>
        <v>11</v>
      </c>
      <c r="B15" s="47" t="str">
        <f>VLOOKUP(F15,'Tablica rezultata'!D:E,2,FALSE)</f>
        <v>OŠ Frana Galovića</v>
      </c>
      <c r="C15" s="47" t="str">
        <f>VLOOKUP(F15,'Tablica rezultata'!D:F,3,0)</f>
        <v>N. Zagreb, Dugave</v>
      </c>
      <c r="D15" s="47" t="str">
        <f>VLOOKUP(F15,'Tablica rezultata'!D:K,8,FALSE)</f>
        <v>https://vimeo.com/groups/414712/videos/190350674</v>
      </c>
      <c r="E15" s="47" t="str">
        <f>VLOOKUP(F15,'Tablica rezultata'!D:L,9,0)</f>
        <v>Darko  Martinko</v>
      </c>
      <c r="F15" s="44" t="s">
        <v>1241</v>
      </c>
      <c r="G15" s="47">
        <f>VLOOKUP(F15,'Tablica rezultata'!D:I,6,0)</f>
        <v>180</v>
      </c>
      <c r="H15" s="49">
        <f>VLOOKUP(F15,'Tablica rezultata'!D:J,7,0)</f>
        <v>3</v>
      </c>
      <c r="I15" s="11"/>
      <c r="J15" s="11"/>
      <c r="K15" s="12"/>
      <c r="L15" s="11"/>
      <c r="M15" s="12"/>
      <c r="N15" s="12"/>
      <c r="O15" s="14"/>
      <c r="P15" s="14"/>
    </row>
    <row r="16" spans="1:16" ht="15.75">
      <c r="A16" s="46">
        <f>IF((AND(H16=H15,G16=G15)),A15,COUNT($G$5:G16))</f>
        <v>12</v>
      </c>
      <c r="B16" s="47" t="str">
        <f>VLOOKUP(F16,'Tablica rezultata'!D:E,2,FALSE)</f>
        <v>OŠ Davorina Trstenjaka</v>
      </c>
      <c r="C16" s="47" t="str">
        <f>VLOOKUP(F16,'Tablica rezultata'!D:F,3,0)</f>
        <v>Zagreb</v>
      </c>
      <c r="D16" s="47" t="str">
        <f>VLOOKUP(F16,'Tablica rezultata'!D:K,8,FALSE)</f>
        <v>https://vimeo.com/189756238</v>
      </c>
      <c r="E16" s="47" t="str">
        <f>VLOOKUP(F16,'Tablica rezultata'!D:L,9,0)</f>
        <v>Ivana Stančin</v>
      </c>
      <c r="F16" s="44" t="s">
        <v>2672</v>
      </c>
      <c r="G16" s="47">
        <f>VLOOKUP(F16,'Tablica rezultata'!D:I,6,0)</f>
        <v>180</v>
      </c>
      <c r="H16" s="49">
        <f>VLOOKUP(F16,'Tablica rezultata'!D:J,7,0)</f>
        <v>6.3</v>
      </c>
      <c r="I16" s="11"/>
      <c r="J16" s="11"/>
      <c r="K16" s="12"/>
      <c r="L16" s="11"/>
      <c r="M16" s="12"/>
      <c r="N16" s="12"/>
      <c r="O16" s="14"/>
      <c r="P16" s="14"/>
    </row>
    <row r="17" spans="1:16" ht="15.75">
      <c r="A17" s="46">
        <f>IF((AND(H17=H16,G17=G16)),A16,COUNT($G$5:G17))</f>
        <v>13</v>
      </c>
      <c r="B17" s="47" t="str">
        <f>VLOOKUP(F17,'Tablica rezultata'!D:E,2,FALSE)</f>
        <v>OŠ Frana Galovića</v>
      </c>
      <c r="C17" s="47" t="str">
        <f>VLOOKUP(F17,'Tablica rezultata'!D:F,3,0)</f>
        <v>N. Zagreb, Dugave</v>
      </c>
      <c r="D17" s="47" t="str">
        <f>VLOOKUP(F17,'Tablica rezultata'!D:K,8,FALSE)</f>
        <v>https://vimeo.com/groups/414712/videos/190350516</v>
      </c>
      <c r="E17" s="47" t="str">
        <f>VLOOKUP(F17,'Tablica rezultata'!D:L,9,0)</f>
        <v>Darko  Martinko</v>
      </c>
      <c r="F17" s="44" t="s">
        <v>1237</v>
      </c>
      <c r="G17" s="47">
        <f>VLOOKUP(F17,'Tablica rezultata'!D:I,6,0)</f>
        <v>170</v>
      </c>
      <c r="H17" s="49">
        <f>VLOOKUP(F17,'Tablica rezultata'!D:J,7,0)</f>
        <v>3.3</v>
      </c>
      <c r="I17" s="11"/>
      <c r="J17" s="11"/>
      <c r="K17" s="12"/>
      <c r="L17" s="11"/>
      <c r="M17" s="12"/>
      <c r="N17" s="12"/>
      <c r="O17" s="14"/>
      <c r="P17" s="14"/>
    </row>
    <row r="18" spans="1:16" ht="15.75">
      <c r="A18" s="46">
        <f>IF((AND(H18=H17,G18=G17)),A17,COUNT($G$5:G18))</f>
        <v>14</v>
      </c>
      <c r="B18" s="47" t="str">
        <f>VLOOKUP(F18,'Tablica rezultata'!D:E,2,FALSE)</f>
        <v>I. OŠ Dugave</v>
      </c>
      <c r="C18" s="47" t="str">
        <f>VLOOKUP(F18,'Tablica rezultata'!D:F,3,0)</f>
        <v>Zagreb, Dugave</v>
      </c>
      <c r="D18" s="47" t="str">
        <f>VLOOKUP(F18,'Tablica rezultata'!D:K,8,FALSE)</f>
        <v>https://vimeo.com/190152759</v>
      </c>
      <c r="E18" s="47" t="str">
        <f>VLOOKUP(F18,'Tablica rezultata'!D:L,9,0)</f>
        <v>Domagoj Premec</v>
      </c>
      <c r="F18" s="44" t="s">
        <v>326</v>
      </c>
      <c r="G18" s="47">
        <f>VLOOKUP(F18,'Tablica rezultata'!D:I,6,0)</f>
        <v>170</v>
      </c>
      <c r="H18" s="49">
        <f>VLOOKUP(F18,'Tablica rezultata'!D:J,7,0)</f>
        <v>8.34</v>
      </c>
      <c r="I18" s="11"/>
      <c r="J18" s="11"/>
      <c r="K18" s="12"/>
      <c r="L18" s="11"/>
      <c r="M18" s="12"/>
      <c r="N18" s="12"/>
      <c r="O18" s="14"/>
      <c r="P18" s="14"/>
    </row>
    <row r="19" spans="1:16" ht="15.75">
      <c r="A19" s="46">
        <f>IF((AND(H19=H18,G19=G18)),A18,COUNT($G$5:G19))</f>
        <v>15</v>
      </c>
      <c r="B19" s="47" t="str">
        <f>VLOOKUP(F19,'Tablica rezultata'!D:E,2,FALSE)</f>
        <v>I. OŠ Dugave</v>
      </c>
      <c r="C19" s="47" t="str">
        <f>VLOOKUP(F19,'Tablica rezultata'!D:F,3,0)</f>
        <v>Zagreb, Dugave</v>
      </c>
      <c r="D19" s="47" t="str">
        <f>VLOOKUP(F19,'Tablica rezultata'!D:K,8,FALSE)</f>
        <v>https://vimeo.com/190150542</v>
      </c>
      <c r="E19" s="47" t="str">
        <f>VLOOKUP(F19,'Tablica rezultata'!D:L,9,0)</f>
        <v>Domagoj Premec</v>
      </c>
      <c r="F19" s="44" t="s">
        <v>320</v>
      </c>
      <c r="G19" s="47">
        <f>VLOOKUP(F19,'Tablica rezultata'!D:I,6,0)</f>
        <v>170</v>
      </c>
      <c r="H19" s="49">
        <f>VLOOKUP(F19,'Tablica rezultata'!D:J,7,0)</f>
        <v>8.8800000000000008</v>
      </c>
      <c r="I19" s="11"/>
      <c r="J19" s="11"/>
      <c r="K19" s="12"/>
      <c r="L19" s="11"/>
      <c r="M19" s="12"/>
      <c r="N19" s="12"/>
      <c r="O19" s="14"/>
      <c r="P19" s="14"/>
    </row>
    <row r="20" spans="1:16" ht="15.75">
      <c r="A20" s="46">
        <f>IF((AND(H20=H19,G20=G19)),A19,COUNT($G$5:G20))</f>
        <v>16</v>
      </c>
      <c r="B20" s="47" t="str">
        <f>VLOOKUP(F20,'Tablica rezultata'!D:E,2,FALSE)</f>
        <v>OŠ Frana Galovića</v>
      </c>
      <c r="C20" s="47" t="str">
        <f>VLOOKUP(F20,'Tablica rezultata'!D:F,3,0)</f>
        <v>N. Zagreb, Dugave</v>
      </c>
      <c r="D20" s="47" t="str">
        <f>VLOOKUP(F20,'Tablica rezultata'!D:K,8,FALSE)</f>
        <v>https://vimeo.com/groups/414712/videos/190350612</v>
      </c>
      <c r="E20" s="47" t="str">
        <f>VLOOKUP(F20,'Tablica rezultata'!D:L,9,0)</f>
        <v>Darko  Martinko</v>
      </c>
      <c r="F20" s="44" t="s">
        <v>1239</v>
      </c>
      <c r="G20" s="47">
        <f>VLOOKUP(F20,'Tablica rezultata'!D:I,6,0)</f>
        <v>160</v>
      </c>
      <c r="H20" s="49">
        <f>VLOOKUP(F20,'Tablica rezultata'!D:J,7,0)</f>
        <v>3.4</v>
      </c>
      <c r="I20" s="11"/>
      <c r="J20" s="11"/>
      <c r="K20" s="12"/>
      <c r="L20" s="11"/>
      <c r="M20" s="12"/>
      <c r="N20" s="12"/>
      <c r="O20" s="14"/>
      <c r="P20" s="14"/>
    </row>
    <row r="21" spans="1:16" ht="15.75">
      <c r="A21" s="46">
        <f>IF((AND(H21=H20,G21=G20)),A20,COUNT($G$5:G21))</f>
        <v>17</v>
      </c>
      <c r="B21" s="47" t="str">
        <f>VLOOKUP(F21,'Tablica rezultata'!D:E,2,FALSE)</f>
        <v>OŠ Frana Galovića</v>
      </c>
      <c r="C21" s="47" t="str">
        <f>VLOOKUP(F21,'Tablica rezultata'!D:F,3,0)</f>
        <v>N. Zagreb, Dugave</v>
      </c>
      <c r="D21" s="47" t="str">
        <f>VLOOKUP(F21,'Tablica rezultata'!D:K,8,FALSE)</f>
        <v>https://vimeo.com/groups/414712/videos/190350267</v>
      </c>
      <c r="E21" s="47" t="str">
        <f>VLOOKUP(F21,'Tablica rezultata'!D:L,9,0)</f>
        <v>Darko  Martinko</v>
      </c>
      <c r="F21" s="44" t="s">
        <v>1233</v>
      </c>
      <c r="G21" s="47">
        <f>VLOOKUP(F21,'Tablica rezultata'!D:I,6,0)</f>
        <v>160</v>
      </c>
      <c r="H21" s="49">
        <f>VLOOKUP(F21,'Tablica rezultata'!D:J,7,0)</f>
        <v>3.6</v>
      </c>
      <c r="I21" s="11"/>
      <c r="J21" s="11"/>
      <c r="K21" s="12"/>
      <c r="L21" s="11"/>
      <c r="M21" s="12"/>
      <c r="N21" s="12"/>
      <c r="O21" s="14"/>
      <c r="P21" s="14"/>
    </row>
    <row r="22" spans="1:16" ht="15.75">
      <c r="A22" s="46">
        <f>IF((AND(H22=H21,G22=G21)),A21,COUNT($G$5:G22))</f>
        <v>18</v>
      </c>
      <c r="B22" s="47" t="str">
        <f>VLOOKUP(F22,'Tablica rezultata'!D:E,2,FALSE)</f>
        <v>OŠ Davorina Trstenjaka</v>
      </c>
      <c r="C22" s="47" t="str">
        <f>VLOOKUP(F22,'Tablica rezultata'!D:F,3,0)</f>
        <v>Zagreb</v>
      </c>
      <c r="D22" s="47" t="str">
        <f>VLOOKUP(F22,'Tablica rezultata'!D:K,8,FALSE)</f>
        <v>https://vimeo.com/189888780</v>
      </c>
      <c r="E22" s="47" t="str">
        <f>VLOOKUP(F22,'Tablica rezultata'!D:L,9,0)</f>
        <v>Ivana Stančin</v>
      </c>
      <c r="F22" s="44" t="s">
        <v>2678</v>
      </c>
      <c r="G22" s="47">
        <f>VLOOKUP(F22,'Tablica rezultata'!D:I,6,0)</f>
        <v>150</v>
      </c>
      <c r="H22" s="49">
        <f>VLOOKUP(F22,'Tablica rezultata'!D:J,7,0)</f>
        <v>4.2</v>
      </c>
      <c r="I22" s="11"/>
      <c r="J22" s="13"/>
      <c r="K22" s="12"/>
      <c r="L22" s="11"/>
      <c r="M22" s="12"/>
      <c r="N22" s="12"/>
      <c r="O22" s="14"/>
      <c r="P22" s="14"/>
    </row>
    <row r="23" spans="1:16" ht="15.75">
      <c r="A23" s="46">
        <f>IF((AND(H23=H22,G23=G22)),A22,COUNT($G$5:G23))</f>
        <v>19</v>
      </c>
      <c r="B23" s="47" t="str">
        <f>VLOOKUP(F23,'Tablica rezultata'!D:E,2,FALSE)</f>
        <v>OŠ Grigora Viteza</v>
      </c>
      <c r="C23" s="47" t="str">
        <f>VLOOKUP(F23,'Tablica rezultata'!D:F,3,0)</f>
        <v>Zagreb</v>
      </c>
      <c r="D23" s="47" t="str">
        <f>VLOOKUP(F23,'Tablica rezultata'!D:K,8,FALSE)</f>
        <v>https://vimeo.com/189431783</v>
      </c>
      <c r="E23" s="47" t="str">
        <f>VLOOKUP(F23,'Tablica rezultata'!D:L,9,0)</f>
        <v>Vid Ivanjek</v>
      </c>
      <c r="F23" s="44" t="s">
        <v>51</v>
      </c>
      <c r="G23" s="48">
        <f>VLOOKUP(F23,'Tablica rezultata'!D:I,6,0)</f>
        <v>140</v>
      </c>
      <c r="H23" s="49">
        <f>VLOOKUP(F23,'Tablica rezultata'!D:J,7,0)</f>
        <v>15</v>
      </c>
      <c r="I23" s="11"/>
      <c r="J23" s="13"/>
      <c r="K23" s="12"/>
      <c r="L23" s="11"/>
      <c r="M23" s="12"/>
      <c r="N23" s="12"/>
      <c r="O23" s="14"/>
      <c r="P23" s="14"/>
    </row>
    <row r="24" spans="1:16" ht="15.75">
      <c r="A24" s="46">
        <f>IF((AND(H24=H23,G24=G23)),A23,COUNT($G$5:G24))</f>
        <v>20</v>
      </c>
      <c r="B24" s="47" t="str">
        <f>VLOOKUP(F24,'Tablica rezultata'!D:E,2,FALSE)</f>
        <v>OŠ Davorina Trstenjaka</v>
      </c>
      <c r="C24" s="47" t="str">
        <f>VLOOKUP(F24,'Tablica rezultata'!D:F,3,0)</f>
        <v>Zagreb</v>
      </c>
      <c r="D24" s="47" t="str">
        <f>VLOOKUP(F24,'Tablica rezultata'!D:K,8,FALSE)</f>
        <v xml:space="preserve">https://vimeo.com/189889261 </v>
      </c>
      <c r="E24" s="47" t="str">
        <f>VLOOKUP(F24,'Tablica rezultata'!D:L,9,0)</f>
        <v>Ivana Stančin</v>
      </c>
      <c r="F24" s="44" t="s">
        <v>2680</v>
      </c>
      <c r="G24" s="47">
        <f>VLOOKUP(F24,'Tablica rezultata'!D:I,6,0)</f>
        <v>130</v>
      </c>
      <c r="H24" s="49">
        <f>VLOOKUP(F24,'Tablica rezultata'!D:J,7,0)</f>
        <v>2.7</v>
      </c>
      <c r="I24" s="11"/>
      <c r="J24" s="11"/>
      <c r="K24" s="12"/>
      <c r="L24" s="11"/>
      <c r="M24" s="12"/>
      <c r="N24" s="12"/>
      <c r="O24" s="14"/>
      <c r="P24" s="14"/>
    </row>
    <row r="25" spans="1:16" ht="15.75">
      <c r="A25" s="46">
        <f>IF((AND(H25=H24,G25=G24)),A24,COUNT($G$5:G25))</f>
        <v>21</v>
      </c>
      <c r="B25" s="47" t="str">
        <f>VLOOKUP(F25,'Tablica rezultata'!D:E,2,FALSE)</f>
        <v>Oš Borovje</v>
      </c>
      <c r="C25" s="47" t="str">
        <f>VLOOKUP(F25,'Tablica rezultata'!D:F,3,0)</f>
        <v>Zagreb</v>
      </c>
      <c r="D25" s="47">
        <f>VLOOKUP(F25,'Tablica rezultata'!D:K,8,FALSE)</f>
        <v>0</v>
      </c>
      <c r="E25" s="47" t="str">
        <f>VLOOKUP(F25,'Tablica rezultata'!D:L,9,0)</f>
        <v>Silvana Pešut Vitasović</v>
      </c>
      <c r="F25" s="44" t="s">
        <v>2866</v>
      </c>
      <c r="G25" s="47">
        <f>VLOOKUP(F25,'Tablica rezultata'!D:I,6,0)</f>
        <v>130</v>
      </c>
      <c r="H25" s="49">
        <f>VLOOKUP(F25,'Tablica rezultata'!D:J,7,0)</f>
        <v>100</v>
      </c>
      <c r="I25" s="11"/>
      <c r="J25" s="13"/>
      <c r="K25" s="12"/>
      <c r="L25" s="11"/>
      <c r="M25" s="12"/>
      <c r="N25" s="12"/>
      <c r="O25" s="14"/>
      <c r="P25" s="14"/>
    </row>
    <row r="26" spans="1:16" ht="15.75">
      <c r="A26" s="46">
        <f>IF((AND(H26=H25,G26=G25)),A25,COUNT($G$5:G26))</f>
        <v>22</v>
      </c>
      <c r="B26" s="47" t="str">
        <f>VLOOKUP(F26,'Tablica rezultata'!D:E,2,FALSE)</f>
        <v>OŠ Trnsko</v>
      </c>
      <c r="C26" s="47" t="str">
        <f>VLOOKUP(F26,'Tablica rezultata'!D:F,3,0)</f>
        <v>Zagreb</v>
      </c>
      <c r="D26" s="47" t="str">
        <f>VLOOKUP(F26,'Tablica rezultata'!D:K,8,FALSE)</f>
        <v>https://vimeo.com/groups/414712/videos/189919495</v>
      </c>
      <c r="E26" s="47" t="str">
        <f>VLOOKUP(F26,'Tablica rezultata'!D:L,9,0)</f>
        <v>Mila Kokotović</v>
      </c>
      <c r="F26" s="44" t="s">
        <v>185</v>
      </c>
      <c r="G26" s="47">
        <f>VLOOKUP(F26,'Tablica rezultata'!D:I,6,0)</f>
        <v>120</v>
      </c>
      <c r="H26" s="49">
        <f>VLOOKUP(F26,'Tablica rezultata'!D:J,7,0)</f>
        <v>11.3</v>
      </c>
      <c r="I26" s="11"/>
      <c r="J26" s="11"/>
      <c r="K26" s="12"/>
      <c r="L26" s="11"/>
      <c r="M26" s="12"/>
      <c r="N26" s="12"/>
      <c r="O26" s="14"/>
      <c r="P26" s="14"/>
    </row>
    <row r="27" spans="1:16" ht="15.75">
      <c r="A27" s="46">
        <f>IF((AND(H27=H26,G27=G26)),A26,COUNT($G$5:G27))</f>
        <v>23</v>
      </c>
      <c r="B27" s="47" t="str">
        <f>VLOOKUP(F27,'Tablica rezultata'!D:E,2,FALSE)</f>
        <v>OŠ Trnsko</v>
      </c>
      <c r="C27" s="47" t="str">
        <f>VLOOKUP(F27,'Tablica rezultata'!D:F,3,0)</f>
        <v>Zagreb</v>
      </c>
      <c r="D27" s="47" t="str">
        <f>VLOOKUP(F27,'Tablica rezultata'!D:K,8,FALSE)</f>
        <v>https://vimeo.com/189916502</v>
      </c>
      <c r="E27" s="47" t="str">
        <f>VLOOKUP(F27,'Tablica rezultata'!D:L,9,0)</f>
        <v>Mila Kokotović</v>
      </c>
      <c r="F27" s="44" t="s">
        <v>188</v>
      </c>
      <c r="G27" s="47">
        <f>VLOOKUP(F27,'Tablica rezultata'!D:I,6,0)</f>
        <v>120</v>
      </c>
      <c r="H27" s="49">
        <f>VLOOKUP(F27,'Tablica rezultata'!D:J,7,0)</f>
        <v>13.4</v>
      </c>
      <c r="I27" s="11"/>
      <c r="J27" s="11"/>
      <c r="K27" s="12"/>
      <c r="L27" s="11"/>
      <c r="M27" s="12"/>
      <c r="N27" s="12"/>
      <c r="O27" s="14"/>
      <c r="P27" s="14"/>
    </row>
    <row r="28" spans="1:16" ht="15.75">
      <c r="A28" s="46">
        <f>IF((AND(H28=H27,G28=G27)),A27,COUNT($G$5:G28))</f>
        <v>24</v>
      </c>
      <c r="B28" s="47" t="str">
        <f>VLOOKUP(F28,'Tablica rezultata'!D:E,2,FALSE)</f>
        <v>OŠ Davorina Trstenjaka</v>
      </c>
      <c r="C28" s="47" t="str">
        <f>VLOOKUP(F28,'Tablica rezultata'!D:F,3,0)</f>
        <v>Zagreb</v>
      </c>
      <c r="D28" s="47" t="str">
        <f>VLOOKUP(F28,'Tablica rezultata'!D:K,8,FALSE)</f>
        <v xml:space="preserve">https://vimeo.com/189889010 </v>
      </c>
      <c r="E28" s="47" t="str">
        <f>VLOOKUP(F28,'Tablica rezultata'!D:L,9,0)</f>
        <v>Ivana Stančin</v>
      </c>
      <c r="F28" s="44" t="s">
        <v>2679</v>
      </c>
      <c r="G28" s="47">
        <f>VLOOKUP(F28,'Tablica rezultata'!D:I,6,0)</f>
        <v>110</v>
      </c>
      <c r="H28" s="49">
        <f>VLOOKUP(F28,'Tablica rezultata'!D:J,7,0)</f>
        <v>2.2000000000000002</v>
      </c>
      <c r="I28" s="11"/>
      <c r="J28" s="11"/>
      <c r="K28" s="12"/>
      <c r="L28" s="11"/>
      <c r="M28" s="12"/>
      <c r="N28" s="12"/>
      <c r="O28" s="14"/>
      <c r="P28" s="14"/>
    </row>
    <row r="29" spans="1:16" ht="15.75">
      <c r="A29" s="46">
        <f>IF((AND(H29=H28,G29=G28)),A28,COUNT($G$5:G29))</f>
        <v>25</v>
      </c>
      <c r="B29" s="47" t="str">
        <f>VLOOKUP(F29,'Tablica rezultata'!D:E,2,FALSE)</f>
        <v>OŠ Davorina Trstenjaka</v>
      </c>
      <c r="C29" s="47" t="str">
        <f>VLOOKUP(F29,'Tablica rezultata'!D:F,3,0)</f>
        <v>Zagreb</v>
      </c>
      <c r="D29" s="47" t="str">
        <f>VLOOKUP(F29,'Tablica rezultata'!D:K,8,FALSE)</f>
        <v xml:space="preserve">https://vimeo.com/189890766 </v>
      </c>
      <c r="E29" s="47" t="str">
        <f>VLOOKUP(F29,'Tablica rezultata'!D:L,9,0)</f>
        <v>Ivana Stančin</v>
      </c>
      <c r="F29" s="44" t="s">
        <v>2683</v>
      </c>
      <c r="G29" s="47">
        <f>VLOOKUP(F29,'Tablica rezultata'!D:I,6,0)</f>
        <v>100</v>
      </c>
      <c r="H29" s="49">
        <f>VLOOKUP(F29,'Tablica rezultata'!D:J,7,0)</f>
        <v>2.2000000000000002</v>
      </c>
      <c r="I29" s="11"/>
      <c r="J29" s="13"/>
      <c r="K29" s="12"/>
      <c r="L29" s="11"/>
      <c r="M29" s="12"/>
      <c r="N29" s="12"/>
      <c r="O29" s="14"/>
      <c r="P29" s="14"/>
    </row>
    <row r="30" spans="1:16" ht="15.75">
      <c r="A30" s="46">
        <f>IF((AND(H30=H29,G30=G29)),A29,COUNT($G$5:G30))</f>
        <v>26</v>
      </c>
      <c r="B30" s="47" t="str">
        <f>VLOOKUP(F30,'Tablica rezultata'!D:E,2,FALSE)</f>
        <v>I. OŠ Dugave</v>
      </c>
      <c r="C30" s="47" t="str">
        <f>VLOOKUP(F30,'Tablica rezultata'!D:F,3,0)</f>
        <v>Zagreb, Dugave</v>
      </c>
      <c r="D30" s="47" t="str">
        <f>VLOOKUP(F30,'Tablica rezultata'!D:K,8,FALSE)</f>
        <v>https://vimeo.com/190152257</v>
      </c>
      <c r="E30" s="47" t="str">
        <f>VLOOKUP(F30,'Tablica rezultata'!D:L,9,0)</f>
        <v>Domagoj Premec</v>
      </c>
      <c r="F30" s="44" t="s">
        <v>324</v>
      </c>
      <c r="G30" s="47">
        <f>VLOOKUP(F30,'Tablica rezultata'!D:I,6,0)</f>
        <v>90</v>
      </c>
      <c r="H30" s="49">
        <f>VLOOKUP(F30,'Tablica rezultata'!D:J,7,0)</f>
        <v>4.2</v>
      </c>
      <c r="I30" s="11"/>
      <c r="J30" s="13"/>
      <c r="K30" s="17"/>
      <c r="L30" s="11"/>
      <c r="M30" s="12"/>
      <c r="N30" s="12"/>
      <c r="O30" s="14"/>
      <c r="P30" s="14"/>
    </row>
    <row r="31" spans="1:16" ht="15.75">
      <c r="A31" s="46">
        <f>IF((AND(H31=H30,G31=G30)),A30,COUNT($G$5:G31))</f>
        <v>27</v>
      </c>
      <c r="B31" s="47" t="str">
        <f>VLOOKUP(F31,'Tablica rezultata'!D:E,2,FALSE)</f>
        <v>OŠ Davorina Trstenjaka</v>
      </c>
      <c r="C31" s="47" t="str">
        <f>VLOOKUP(F31,'Tablica rezultata'!D:F,3,0)</f>
        <v>Zagreb</v>
      </c>
      <c r="D31" s="47" t="str">
        <f>VLOOKUP(F31,'Tablica rezultata'!D:K,8,FALSE)</f>
        <v>https://vimeo.com/189756613</v>
      </c>
      <c r="E31" s="47" t="str">
        <f>VLOOKUP(F31,'Tablica rezultata'!D:L,9,0)</f>
        <v>Ivana Stančin</v>
      </c>
      <c r="F31" s="44" t="s">
        <v>2673</v>
      </c>
      <c r="G31" s="47">
        <f>VLOOKUP(F31,'Tablica rezultata'!D:I,6,0)</f>
        <v>80</v>
      </c>
      <c r="H31" s="49">
        <f>VLOOKUP(F31,'Tablica rezultata'!D:J,7,0)</f>
        <v>0.9</v>
      </c>
      <c r="I31" s="11"/>
      <c r="J31" s="13"/>
      <c r="K31" s="17"/>
      <c r="L31" s="11"/>
      <c r="M31" s="12"/>
      <c r="N31" s="12"/>
      <c r="O31" s="14"/>
      <c r="P31" s="14"/>
    </row>
    <row r="32" spans="1:16" ht="15.75">
      <c r="A32" s="46">
        <f>IF((AND(H32=H31,G32=G31)),A31,COUNT($G$5:G32))</f>
        <v>28</v>
      </c>
      <c r="B32" s="47" t="str">
        <f>VLOOKUP(F32,'Tablica rezultata'!D:E,2,FALSE)</f>
        <v>OŠ Davorina Trstenjaka</v>
      </c>
      <c r="C32" s="47" t="str">
        <f>VLOOKUP(F32,'Tablica rezultata'!D:F,3,0)</f>
        <v>Zagreb</v>
      </c>
      <c r="D32" s="47" t="str">
        <f>VLOOKUP(F32,'Tablica rezultata'!D:K,8,FALSE)</f>
        <v>https://vimeo.com/189757273</v>
      </c>
      <c r="E32" s="47" t="str">
        <f>VLOOKUP(F32,'Tablica rezultata'!D:L,9,0)</f>
        <v>Ivana Stančin</v>
      </c>
      <c r="F32" s="44" t="s">
        <v>2675</v>
      </c>
      <c r="G32" s="47">
        <f>VLOOKUP(F32,'Tablica rezultata'!D:I,6,0)</f>
        <v>80</v>
      </c>
      <c r="H32" s="49">
        <f>VLOOKUP(F32,'Tablica rezultata'!D:J,7,0)</f>
        <v>1</v>
      </c>
    </row>
    <row r="33" spans="1:16" ht="15.75">
      <c r="A33" s="46">
        <f>IF((AND(H33=H32,G33=G32)),A32,COUNT($G$5:G33))</f>
        <v>29</v>
      </c>
      <c r="B33" s="47" t="str">
        <f>VLOOKUP(F33,'Tablica rezultata'!D:E,2,FALSE)</f>
        <v>OŠ Davorina Trstenjaka</v>
      </c>
      <c r="C33" s="47" t="str">
        <f>VLOOKUP(F33,'Tablica rezultata'!D:F,3,0)</f>
        <v>Zagreb</v>
      </c>
      <c r="D33" s="47" t="str">
        <f>VLOOKUP(F33,'Tablica rezultata'!D:K,8,FALSE)</f>
        <v>https://vimeo.com/189756945</v>
      </c>
      <c r="E33" s="47" t="str">
        <f>VLOOKUP(F33,'Tablica rezultata'!D:L,9,0)</f>
        <v>Ivana Stančin</v>
      </c>
      <c r="F33" s="44" t="s">
        <v>2674</v>
      </c>
      <c r="G33" s="47">
        <f>VLOOKUP(F33,'Tablica rezultata'!D:I,6,0)</f>
        <v>80</v>
      </c>
      <c r="H33" s="49">
        <f>VLOOKUP(F33,'Tablica rezultata'!D:J,7,0)</f>
        <v>1.1000000000000001</v>
      </c>
    </row>
    <row r="34" spans="1:16" ht="15.75">
      <c r="A34" s="46">
        <f>IF((AND(H34=H33,G34=G33)),A33,COUNT($G$5:G34))</f>
        <v>29</v>
      </c>
      <c r="B34" s="47" t="str">
        <f>VLOOKUP(F34,'Tablica rezultata'!D:E,2,FALSE)</f>
        <v>OŠ Davorina Trstenjaka</v>
      </c>
      <c r="C34" s="47" t="str">
        <f>VLOOKUP(F34,'Tablica rezultata'!D:F,3,0)</f>
        <v>Zagreb</v>
      </c>
      <c r="D34" s="47" t="str">
        <f>VLOOKUP(F34,'Tablica rezultata'!D:K,8,FALSE)</f>
        <v xml:space="preserve">https://vimeo.com/189890508  </v>
      </c>
      <c r="E34" s="47" t="str">
        <f>VLOOKUP(F34,'Tablica rezultata'!D:L,9,0)</f>
        <v>Ivana Stančin</v>
      </c>
      <c r="F34" s="44" t="s">
        <v>2682</v>
      </c>
      <c r="G34" s="47">
        <f>VLOOKUP(F34,'Tablica rezultata'!D:I,6,0)</f>
        <v>80</v>
      </c>
      <c r="H34" s="49">
        <f>VLOOKUP(F34,'Tablica rezultata'!D:J,7,0)</f>
        <v>1.1000000000000001</v>
      </c>
    </row>
    <row r="35" spans="1:16" ht="15.75">
      <c r="A35" s="46">
        <f>IF((AND(H35=H34,G35=G34)),A34,COUNT($G$5:G35))</f>
        <v>31</v>
      </c>
      <c r="B35" s="47" t="str">
        <f>VLOOKUP(F35,'Tablica rezultata'!D:E,2,FALSE)</f>
        <v>OŠ Davorina Trstenjaka</v>
      </c>
      <c r="C35" s="47" t="str">
        <f>VLOOKUP(F35,'Tablica rezultata'!D:F,3,0)</f>
        <v>Zagreb</v>
      </c>
      <c r="D35" s="47" t="str">
        <f>VLOOKUP(F35,'Tablica rezultata'!D:K,8,FALSE)</f>
        <v xml:space="preserve">https://vimeo.com/189890195 </v>
      </c>
      <c r="E35" s="47" t="str">
        <f>VLOOKUP(F35,'Tablica rezultata'!D:L,9,0)</f>
        <v>Ivana Stančin</v>
      </c>
      <c r="F35" s="44" t="s">
        <v>2681</v>
      </c>
      <c r="G35" s="48">
        <f>VLOOKUP(F35,'Tablica rezultata'!D:I,6,0)</f>
        <v>80</v>
      </c>
      <c r="H35" s="49">
        <f>VLOOKUP(F35,'Tablica rezultata'!D:J,7,0)</f>
        <v>1.5</v>
      </c>
    </row>
    <row r="36" spans="1:16" ht="15.75">
      <c r="A36" s="46">
        <f>IF((AND(H36=H35,G36=G35)),A35,COUNT($G$5:G36))</f>
        <v>32</v>
      </c>
      <c r="B36" s="47" t="str">
        <f>VLOOKUP(F36,'Tablica rezultata'!D:E,2,FALSE)</f>
        <v>Oš Borovje</v>
      </c>
      <c r="C36" s="47" t="str">
        <f>VLOOKUP(F36,'Tablica rezultata'!D:F,3,0)</f>
        <v>Zagreb</v>
      </c>
      <c r="D36" s="47">
        <f>VLOOKUP(F36,'Tablica rezultata'!D:K,8,FALSE)</f>
        <v>0</v>
      </c>
      <c r="E36" s="47" t="str">
        <f>VLOOKUP(F36,'Tablica rezultata'!D:L,9,0)</f>
        <v>Silvana Pešut Vitasović</v>
      </c>
      <c r="F36" s="44" t="s">
        <v>2869</v>
      </c>
      <c r="G36" s="47">
        <f>VLOOKUP(F36,'Tablica rezultata'!D:I,6,0)</f>
        <v>80</v>
      </c>
      <c r="H36" s="49">
        <f>VLOOKUP(F36,'Tablica rezultata'!D:J,7,0)</f>
        <v>100</v>
      </c>
    </row>
    <row r="37" spans="1:16" ht="15.75">
      <c r="A37" s="46">
        <f>IF((AND(H37=H36,G37=G36)),A36,COUNT($G$5:G37))</f>
        <v>33</v>
      </c>
      <c r="B37" s="47" t="str">
        <f>VLOOKUP(F37,'Tablica rezultata'!D:E,2,FALSE)</f>
        <v>Oš Borovje</v>
      </c>
      <c r="C37" s="47" t="str">
        <f>VLOOKUP(F37,'Tablica rezultata'!D:F,3,0)</f>
        <v>Zagreb</v>
      </c>
      <c r="D37" s="47">
        <f>VLOOKUP(F37,'Tablica rezultata'!D:K,8,FALSE)</f>
        <v>0</v>
      </c>
      <c r="E37" s="47" t="str">
        <f>VLOOKUP(F37,'Tablica rezultata'!D:L,9,0)</f>
        <v>Silvana Pešut Vitasović</v>
      </c>
      <c r="F37" s="44" t="s">
        <v>2868</v>
      </c>
      <c r="G37" s="47">
        <f>VLOOKUP(F37,'Tablica rezultata'!D:I,6,0)</f>
        <v>70</v>
      </c>
      <c r="H37" s="49">
        <f>VLOOKUP(F37,'Tablica rezultata'!D:J,7,0)</f>
        <v>100</v>
      </c>
    </row>
    <row r="38" spans="1:16">
      <c r="A38" s="24"/>
      <c r="B38" s="24"/>
      <c r="C38" s="24"/>
      <c r="D38" s="24"/>
      <c r="E38" s="24"/>
      <c r="F38" s="24"/>
      <c r="G38" s="24"/>
      <c r="H38" s="24"/>
    </row>
    <row r="39" spans="1:16">
      <c r="A39" s="24"/>
      <c r="B39" s="24"/>
      <c r="C39" s="24"/>
      <c r="D39" s="24"/>
      <c r="E39" s="24"/>
      <c r="F39" s="24"/>
      <c r="G39" s="24"/>
      <c r="H39" s="24"/>
    </row>
    <row r="40" spans="1:16" ht="18.75">
      <c r="A40" s="24"/>
      <c r="B40" s="19" t="s">
        <v>36</v>
      </c>
      <c r="C40" s="24"/>
      <c r="D40" s="24"/>
      <c r="E40" s="24"/>
      <c r="F40" s="24"/>
      <c r="G40" s="24"/>
      <c r="H40" s="24"/>
    </row>
    <row r="41" spans="1:16" ht="18.75">
      <c r="A41" s="24"/>
      <c r="B41" s="25"/>
      <c r="C41" s="24"/>
      <c r="D41" s="24"/>
      <c r="E41" s="24"/>
      <c r="F41" s="24"/>
      <c r="G41" s="24"/>
      <c r="H41" s="24"/>
    </row>
    <row r="42" spans="1:16" ht="42" customHeight="1">
      <c r="A42" s="43" t="s">
        <v>2</v>
      </c>
      <c r="B42" s="22" t="s">
        <v>2641</v>
      </c>
      <c r="C42" s="22" t="s">
        <v>2644</v>
      </c>
      <c r="D42" s="22" t="s">
        <v>9</v>
      </c>
      <c r="E42" s="22" t="s">
        <v>4</v>
      </c>
      <c r="F42" s="22" t="s">
        <v>2642</v>
      </c>
      <c r="G42" s="22" t="s">
        <v>2956</v>
      </c>
      <c r="H42" s="22" t="s">
        <v>5</v>
      </c>
      <c r="I42" s="11"/>
      <c r="J42" s="11"/>
      <c r="K42" s="12"/>
      <c r="L42" s="11"/>
      <c r="M42" s="12"/>
      <c r="N42" s="12"/>
      <c r="O42" s="14"/>
      <c r="P42" s="14"/>
    </row>
    <row r="43" spans="1:16" ht="15.75">
      <c r="A43" s="46">
        <f>IF((AND(H43=H42,G43=G42)),A42,COUNT($G$43:G43))</f>
        <v>1</v>
      </c>
      <c r="B43" s="47" t="str">
        <f>VLOOKUP(F43,'Tablica rezultata'!D:E,2,FALSE)</f>
        <v>OŠ Gustava Krkleca</v>
      </c>
      <c r="C43" s="47" t="str">
        <f>VLOOKUP(F43,'Tablica rezultata'!D:F,3,0)</f>
        <v>Zagreb</v>
      </c>
      <c r="D43" s="47" t="str">
        <f>VLOOKUP(F43,'Tablica rezultata'!D:K,8,FALSE)</f>
        <v>https://vimeo.com/190254266</v>
      </c>
      <c r="E43" s="47" t="str">
        <f>VLOOKUP(F43,'Tablica rezultata'!D:L,9,0)</f>
        <v>Josip Jurić</v>
      </c>
      <c r="F43" s="26" t="s">
        <v>1931</v>
      </c>
      <c r="G43" s="47">
        <f>VLOOKUP(F43,'Tablica rezultata'!D:I,6,0)</f>
        <v>340</v>
      </c>
      <c r="H43" s="49">
        <f>VLOOKUP(F43,'Tablica rezultata'!D:J,7,0)</f>
        <v>3.8</v>
      </c>
    </row>
    <row r="44" spans="1:16" ht="15.75">
      <c r="A44" s="46">
        <f>IF((AND(H44=H43,G44=G43)),A43,COUNT($G$43:G44))</f>
        <v>2</v>
      </c>
      <c r="B44" s="47" t="str">
        <f>VLOOKUP(F44,'Tablica rezultata'!D:E,2,FALSE)</f>
        <v>OŠ Gustava Krkleca</v>
      </c>
      <c r="C44" s="47" t="str">
        <f>VLOOKUP(F44,'Tablica rezultata'!D:F,3,0)</f>
        <v>Zagreb</v>
      </c>
      <c r="D44" s="47" t="str">
        <f>VLOOKUP(F44,'Tablica rezultata'!D:K,8,FALSE)</f>
        <v>https://vimeo.com/190254489</v>
      </c>
      <c r="E44" s="47" t="str">
        <f>VLOOKUP(F44,'Tablica rezultata'!D:L,9,0)</f>
        <v>Josip Jurić</v>
      </c>
      <c r="F44" s="26" t="s">
        <v>1918</v>
      </c>
      <c r="G44" s="47">
        <f>VLOOKUP(F44,'Tablica rezultata'!D:I,6,0)</f>
        <v>340</v>
      </c>
      <c r="H44" s="49">
        <f>VLOOKUP(F44,'Tablica rezultata'!D:J,7,0)</f>
        <v>4.8</v>
      </c>
    </row>
    <row r="45" spans="1:16" ht="15.75">
      <c r="A45" s="46">
        <f>IF((AND(H45=H44,G45=G44)),A44,COUNT($G$43:G45))</f>
        <v>3</v>
      </c>
      <c r="B45" s="47" t="str">
        <f>VLOOKUP(F45,'Tablica rezultata'!D:E,2,FALSE)</f>
        <v>OŠ Gustava Krkleca</v>
      </c>
      <c r="C45" s="47" t="str">
        <f>VLOOKUP(F45,'Tablica rezultata'!D:F,3,0)</f>
        <v>Zagreb</v>
      </c>
      <c r="D45" s="47" t="str">
        <f>VLOOKUP(F45,'Tablica rezultata'!D:K,8,FALSE)</f>
        <v>https://vimeo.com/190255602</v>
      </c>
      <c r="E45" s="47" t="str">
        <f>VLOOKUP(F45,'Tablica rezultata'!D:L,9,0)</f>
        <v>Josip Jurić</v>
      </c>
      <c r="F45" s="26" t="s">
        <v>1921</v>
      </c>
      <c r="G45" s="47">
        <f>VLOOKUP(F45,'Tablica rezultata'!D:I,6,0)</f>
        <v>340</v>
      </c>
      <c r="H45" s="49">
        <f>VLOOKUP(F45,'Tablica rezultata'!D:J,7,0)</f>
        <v>4.9000000000000004</v>
      </c>
    </row>
    <row r="46" spans="1:16" ht="15.75">
      <c r="A46" s="46">
        <f>IF((AND(H46=H45,G46=G45)),A45,COUNT($G$43:G46))</f>
        <v>4</v>
      </c>
      <c r="B46" s="47" t="str">
        <f>VLOOKUP(F46,'Tablica rezultata'!D:E,2,FALSE)</f>
        <v>OŠ Julija Klovića</v>
      </c>
      <c r="C46" s="47" t="str">
        <f>VLOOKUP(F46,'Tablica rezultata'!D:F,3,0)</f>
        <v>Zagreb</v>
      </c>
      <c r="D46" s="47" t="str">
        <f>VLOOKUP(F46,'Tablica rezultata'!D:K,8,FALSE)</f>
        <v>https://vimeo.com/189924766</v>
      </c>
      <c r="E46" s="47" t="str">
        <f>VLOOKUP(F46,'Tablica rezultata'!D:L,9,0)</f>
        <v>Petar Dobrić</v>
      </c>
      <c r="F46" s="26" t="s">
        <v>140</v>
      </c>
      <c r="G46" s="47">
        <f>VLOOKUP(F46,'Tablica rezultata'!D:I,6,0)</f>
        <v>340</v>
      </c>
      <c r="H46" s="49">
        <f>VLOOKUP(F46,'Tablica rezultata'!D:J,7,0)</f>
        <v>5.2</v>
      </c>
    </row>
    <row r="47" spans="1:16" ht="15.75">
      <c r="A47" s="46">
        <f>IF((AND(H47=H46,G47=G46)),A46,COUNT($G$43:G47))</f>
        <v>5</v>
      </c>
      <c r="B47" s="47" t="str">
        <f>VLOOKUP(F47,'Tablica rezultata'!D:E,2,FALSE)</f>
        <v>OŠ Gustava Krkleca</v>
      </c>
      <c r="C47" s="47" t="str">
        <f>VLOOKUP(F47,'Tablica rezultata'!D:F,3,0)</f>
        <v>Zagreb</v>
      </c>
      <c r="D47" s="47" t="str">
        <f>VLOOKUP(F47,'Tablica rezultata'!D:K,8,FALSE)</f>
        <v>https://vimeo.com/190254842</v>
      </c>
      <c r="E47" s="47" t="str">
        <f>VLOOKUP(F47,'Tablica rezultata'!D:L,9,0)</f>
        <v>Josip Jurić</v>
      </c>
      <c r="F47" s="26" t="s">
        <v>1923</v>
      </c>
      <c r="G47" s="47">
        <f>VLOOKUP(F47,'Tablica rezultata'!D:I,6,0)</f>
        <v>340</v>
      </c>
      <c r="H47" s="49">
        <f>VLOOKUP(F47,'Tablica rezultata'!D:J,7,0)</f>
        <v>5.4</v>
      </c>
    </row>
    <row r="48" spans="1:16" ht="15.75">
      <c r="A48" s="46">
        <f>IF((AND(H48=H47,G48=G47)),A47,COUNT($G$43:G48))</f>
        <v>5</v>
      </c>
      <c r="B48" s="47" t="str">
        <f>VLOOKUP(F48,'Tablica rezultata'!D:E,2,FALSE)</f>
        <v>OŠ Gustava Krkleca</v>
      </c>
      <c r="C48" s="47" t="str">
        <f>VLOOKUP(F48,'Tablica rezultata'!D:F,3,0)</f>
        <v>Zagreb</v>
      </c>
      <c r="D48" s="47" t="str">
        <f>VLOOKUP(F48,'Tablica rezultata'!D:K,8,FALSE)</f>
        <v>https://vimeo.com/190255361</v>
      </c>
      <c r="E48" s="47" t="str">
        <f>VLOOKUP(F48,'Tablica rezultata'!D:L,9,0)</f>
        <v>Josip Jurić</v>
      </c>
      <c r="F48" s="26" t="s">
        <v>1925</v>
      </c>
      <c r="G48" s="47">
        <f>VLOOKUP(F48,'Tablica rezultata'!D:I,6,0)</f>
        <v>340</v>
      </c>
      <c r="H48" s="49">
        <f>VLOOKUP(F48,'Tablica rezultata'!D:J,7,0)</f>
        <v>5.4</v>
      </c>
    </row>
    <row r="49" spans="1:8" ht="15.75">
      <c r="A49" s="46">
        <f>IF((AND(H49=H48,G49=G48)),A48,COUNT($G$43:G49))</f>
        <v>7</v>
      </c>
      <c r="B49" s="47" t="str">
        <f>VLOOKUP(F49,'Tablica rezultata'!D:E,2,FALSE)</f>
        <v>OŠ Gustava Krkleca</v>
      </c>
      <c r="C49" s="47" t="str">
        <f>VLOOKUP(F49,'Tablica rezultata'!D:F,3,0)</f>
        <v>Zagreb</v>
      </c>
      <c r="D49" s="47" t="str">
        <f>VLOOKUP(F49,'Tablica rezultata'!D:K,8,FALSE)</f>
        <v>https://vimeo.com/190254752</v>
      </c>
      <c r="E49" s="47" t="str">
        <f>VLOOKUP(F49,'Tablica rezultata'!D:L,9,0)</f>
        <v>Josip Jurić</v>
      </c>
      <c r="F49" s="26" t="s">
        <v>1927</v>
      </c>
      <c r="G49" s="47">
        <f>VLOOKUP(F49,'Tablica rezultata'!D:I,6,0)</f>
        <v>340</v>
      </c>
      <c r="H49" s="49">
        <f>VLOOKUP(F49,'Tablica rezultata'!D:J,7,0)</f>
        <v>5.7</v>
      </c>
    </row>
    <row r="50" spans="1:8" ht="15.75">
      <c r="A50" s="46">
        <f>IF((AND(H50=H49,G50=G49)),A49,COUNT($G$43:G50))</f>
        <v>8</v>
      </c>
      <c r="B50" s="47" t="str">
        <f>VLOOKUP(F50,'Tablica rezultata'!D:E,2,FALSE)</f>
        <v>OŠ Gustava Krkleca</v>
      </c>
      <c r="C50" s="47" t="str">
        <f>VLOOKUP(F50,'Tablica rezultata'!D:F,3,0)</f>
        <v>Zagreb</v>
      </c>
      <c r="D50" s="47" t="str">
        <f>VLOOKUP(F50,'Tablica rezultata'!D:K,8,FALSE)</f>
        <v>https://vimeo.com/190254638</v>
      </c>
      <c r="E50" s="47" t="str">
        <f>VLOOKUP(F50,'Tablica rezultata'!D:L,9,0)</f>
        <v>Josip Jurić</v>
      </c>
      <c r="F50" s="26" t="s">
        <v>1933</v>
      </c>
      <c r="G50" s="47">
        <f>VLOOKUP(F50,'Tablica rezultata'!D:I,6,0)</f>
        <v>340</v>
      </c>
      <c r="H50" s="49">
        <f>VLOOKUP(F50,'Tablica rezultata'!D:J,7,0)</f>
        <v>5.8</v>
      </c>
    </row>
    <row r="51" spans="1:8" ht="15.75">
      <c r="A51" s="46">
        <f>IF((AND(H51=H50,G51=G50)),A50,COUNT($G$43:G51))</f>
        <v>9</v>
      </c>
      <c r="B51" s="47" t="str">
        <f>VLOOKUP(F51,'Tablica rezultata'!D:E,2,FALSE)</f>
        <v>OŠ Gustava Krkleca</v>
      </c>
      <c r="C51" s="47" t="str">
        <f>VLOOKUP(F51,'Tablica rezultata'!D:F,3,0)</f>
        <v>Zagreb</v>
      </c>
      <c r="D51" s="47" t="str">
        <f>VLOOKUP(F51,'Tablica rezultata'!D:K,8,FALSE)</f>
        <v>https://vimeo.com/190255516</v>
      </c>
      <c r="E51" s="47" t="str">
        <f>VLOOKUP(F51,'Tablica rezultata'!D:L,9,0)</f>
        <v>Josip Jurić</v>
      </c>
      <c r="F51" s="26" t="s">
        <v>1929</v>
      </c>
      <c r="G51" s="48">
        <f>VLOOKUP(F51,'Tablica rezultata'!D:I,6,0)</f>
        <v>340</v>
      </c>
      <c r="H51" s="49">
        <f>VLOOKUP(F51,'Tablica rezultata'!D:J,7,0)</f>
        <v>5.9</v>
      </c>
    </row>
    <row r="52" spans="1:8" ht="15.75">
      <c r="A52" s="46">
        <f>IF((AND(H52=H51,G52=G51)),A51,COUNT($G$43:G52))</f>
        <v>10</v>
      </c>
      <c r="B52" s="47" t="str">
        <f>VLOOKUP(F52,'Tablica rezultata'!D:E,2,FALSE)</f>
        <v>OŠ  Zapruđe</v>
      </c>
      <c r="C52" s="47" t="str">
        <f>VLOOKUP(F52,'Tablica rezultata'!D:F,3,0)</f>
        <v>Zagreb</v>
      </c>
      <c r="D52" s="47" t="str">
        <f>VLOOKUP(F52,'Tablica rezultata'!D:K,8,FALSE)</f>
        <v>https://vimeo.com/189865908</v>
      </c>
      <c r="E52" s="47" t="str">
        <f>VLOOKUP(F52,'Tablica rezultata'!D:L,9,0)</f>
        <v>Mirela Puškarić</v>
      </c>
      <c r="F52" s="26" t="s">
        <v>864</v>
      </c>
      <c r="G52" s="47">
        <f>VLOOKUP(F52,'Tablica rezultata'!D:I,6,0)</f>
        <v>340</v>
      </c>
      <c r="H52" s="49">
        <f>VLOOKUP(F52,'Tablica rezultata'!D:J,7,0)</f>
        <v>6.9</v>
      </c>
    </row>
    <row r="53" spans="1:8" ht="15.75">
      <c r="A53" s="46">
        <f>IF((AND(H53=H52,G53=G52)),A52,COUNT($G$43:G53))</f>
        <v>10</v>
      </c>
      <c r="B53" s="47" t="str">
        <f>VLOOKUP(F53,'Tablica rezultata'!D:E,2,FALSE)</f>
        <v>OŠ  Zapruđe</v>
      </c>
      <c r="C53" s="47" t="str">
        <f>VLOOKUP(F53,'Tablica rezultata'!D:F,3,0)</f>
        <v>Zagreb</v>
      </c>
      <c r="D53" s="47" t="str">
        <f>VLOOKUP(F53,'Tablica rezultata'!D:K,8,FALSE)</f>
        <v>https://vimeo.com/189866245</v>
      </c>
      <c r="E53" s="47" t="str">
        <f>VLOOKUP(F53,'Tablica rezultata'!D:L,9,0)</f>
        <v>Mirela Puškarić</v>
      </c>
      <c r="F53" s="26" t="s">
        <v>866</v>
      </c>
      <c r="G53" s="47">
        <f>VLOOKUP(F53,'Tablica rezultata'!D:I,6,0)</f>
        <v>340</v>
      </c>
      <c r="H53" s="49">
        <f>VLOOKUP(F53,'Tablica rezultata'!D:J,7,0)</f>
        <v>6.9</v>
      </c>
    </row>
    <row r="54" spans="1:8" ht="15.75">
      <c r="A54" s="46">
        <f>IF((AND(H54=H53,G54=G53)),A53,COUNT($G$43:G54))</f>
        <v>10</v>
      </c>
      <c r="B54" s="47" t="str">
        <f>VLOOKUP(F54,'Tablica rezultata'!D:E,2,FALSE)</f>
        <v>OŠ  Zapruđe</v>
      </c>
      <c r="C54" s="47" t="str">
        <f>VLOOKUP(F54,'Tablica rezultata'!D:F,3,0)</f>
        <v>Zagreb</v>
      </c>
      <c r="D54" s="47" t="str">
        <f>VLOOKUP(F54,'Tablica rezultata'!D:K,8,FALSE)</f>
        <v>https://vimeo.com/189866526</v>
      </c>
      <c r="E54" s="47" t="str">
        <f>VLOOKUP(F54,'Tablica rezultata'!D:L,9,0)</f>
        <v>Mirela Puškarić</v>
      </c>
      <c r="F54" s="26" t="s">
        <v>870</v>
      </c>
      <c r="G54" s="47">
        <f>VLOOKUP(F54,'Tablica rezultata'!D:I,6,0)</f>
        <v>340</v>
      </c>
      <c r="H54" s="49">
        <f>VLOOKUP(F54,'Tablica rezultata'!D:J,7,0)</f>
        <v>6.9</v>
      </c>
    </row>
    <row r="55" spans="1:8" ht="15.75">
      <c r="A55" s="46">
        <f>IF((AND(H55=H54,G55=G54)),A54,COUNT($G$43:G55))</f>
        <v>13</v>
      </c>
      <c r="B55" s="47" t="str">
        <f>VLOOKUP(F55,'Tablica rezultata'!D:E,2,FALSE)</f>
        <v>OŠ Cvjetno naselje</v>
      </c>
      <c r="C55" s="47" t="str">
        <f>VLOOKUP(F55,'Tablica rezultata'!D:F,3,0)</f>
        <v>Zagreb</v>
      </c>
      <c r="D55" s="47" t="str">
        <f>VLOOKUP(F55,'Tablica rezultata'!D:K,8,FALSE)</f>
        <v>https://vimeo.com/190300708</v>
      </c>
      <c r="E55" s="47" t="str">
        <f>VLOOKUP(F55,'Tablica rezultata'!D:L,9,0)</f>
        <v>Ana Flisar Odorčić</v>
      </c>
      <c r="F55" s="26" t="s">
        <v>2579</v>
      </c>
      <c r="G55" s="47">
        <f>VLOOKUP(F55,'Tablica rezultata'!D:I,6,0)</f>
        <v>340</v>
      </c>
      <c r="H55" s="49">
        <f>VLOOKUP(F55,'Tablica rezultata'!D:J,7,0)</f>
        <v>7</v>
      </c>
    </row>
    <row r="56" spans="1:8" ht="15.75">
      <c r="A56" s="46">
        <f>IF((AND(H56=H55,G56=G55)),A55,COUNT($G$43:G56))</f>
        <v>13</v>
      </c>
      <c r="B56" s="47" t="str">
        <f>VLOOKUP(F56,'Tablica rezultata'!D:E,2,FALSE)</f>
        <v>OŠ Cvjetno naselje</v>
      </c>
      <c r="C56" s="47" t="str">
        <f>VLOOKUP(F56,'Tablica rezultata'!D:F,3,0)</f>
        <v>Zagreb</v>
      </c>
      <c r="D56" s="47" t="str">
        <f>VLOOKUP(F56,'Tablica rezultata'!D:K,8,FALSE)</f>
        <v>https://vimeo.com/190303917</v>
      </c>
      <c r="E56" s="47" t="str">
        <f>VLOOKUP(F56,'Tablica rezultata'!D:L,9,0)</f>
        <v>Ana Flisar Odorčić</v>
      </c>
      <c r="F56" s="26" t="s">
        <v>2582</v>
      </c>
      <c r="G56" s="47">
        <f>VLOOKUP(F56,'Tablica rezultata'!D:I,6,0)</f>
        <v>340</v>
      </c>
      <c r="H56" s="49">
        <f>VLOOKUP(F56,'Tablica rezultata'!D:J,7,0)</f>
        <v>7</v>
      </c>
    </row>
    <row r="57" spans="1:8" ht="15.75">
      <c r="A57" s="46">
        <f>IF((AND(H57=H56,G57=G56)),A56,COUNT($G$43:G57))</f>
        <v>13</v>
      </c>
      <c r="B57" s="47" t="str">
        <f>VLOOKUP(F57,'Tablica rezultata'!D:E,2,FALSE)</f>
        <v>OŠ Cvjetno naselje</v>
      </c>
      <c r="C57" s="47" t="str">
        <f>VLOOKUP(F57,'Tablica rezultata'!D:F,3,0)</f>
        <v>Zagreb</v>
      </c>
      <c r="D57" s="47" t="str">
        <f>VLOOKUP(F57,'Tablica rezultata'!D:K,8,FALSE)</f>
        <v>https://vimeo.com/190302969</v>
      </c>
      <c r="E57" s="47" t="str">
        <f>VLOOKUP(F57,'Tablica rezultata'!D:L,9,0)</f>
        <v>Ana Flisar Odorčić</v>
      </c>
      <c r="F57" s="26" t="s">
        <v>2584</v>
      </c>
      <c r="G57" s="47">
        <f>VLOOKUP(F57,'Tablica rezultata'!D:I,6,0)</f>
        <v>340</v>
      </c>
      <c r="H57" s="49">
        <f>VLOOKUP(F57,'Tablica rezultata'!D:J,7,0)</f>
        <v>7</v>
      </c>
    </row>
    <row r="58" spans="1:8" ht="15.75">
      <c r="A58" s="46">
        <f>IF((AND(H58=H57,G58=G57)),A57,COUNT($G$43:G58))</f>
        <v>13</v>
      </c>
      <c r="B58" s="47" t="str">
        <f>VLOOKUP(F58,'Tablica rezultata'!D:E,2,FALSE)</f>
        <v>OŠ Cvjetno naselje</v>
      </c>
      <c r="C58" s="47" t="str">
        <f>VLOOKUP(F58,'Tablica rezultata'!D:F,3,0)</f>
        <v>Zagreb</v>
      </c>
      <c r="D58" s="47" t="str">
        <f>VLOOKUP(F58,'Tablica rezultata'!D:K,8,FALSE)</f>
        <v>https://vimeo.com/190301888</v>
      </c>
      <c r="E58" s="47" t="str">
        <f>VLOOKUP(F58,'Tablica rezultata'!D:L,9,0)</f>
        <v>Ana Flisar Odorčić</v>
      </c>
      <c r="F58" s="26" t="s">
        <v>2586</v>
      </c>
      <c r="G58" s="47">
        <f>VLOOKUP(F58,'Tablica rezultata'!D:I,6,0)</f>
        <v>340</v>
      </c>
      <c r="H58" s="49">
        <f>VLOOKUP(F58,'Tablica rezultata'!D:J,7,0)</f>
        <v>7</v>
      </c>
    </row>
    <row r="59" spans="1:8" ht="15.75">
      <c r="A59" s="46">
        <f>IF((AND(H59=H58,G59=G58)),A58,COUNT($G$43:G59))</f>
        <v>13</v>
      </c>
      <c r="B59" s="47" t="str">
        <f>VLOOKUP(F59,'Tablica rezultata'!D:E,2,FALSE)</f>
        <v>OŠ Cvjetno naselje</v>
      </c>
      <c r="C59" s="47" t="str">
        <f>VLOOKUP(F59,'Tablica rezultata'!D:F,3,0)</f>
        <v>Zagreb</v>
      </c>
      <c r="D59" s="47" t="str">
        <f>VLOOKUP(F59,'Tablica rezultata'!D:K,8,FALSE)</f>
        <v>https://vimeo.com/190304738</v>
      </c>
      <c r="E59" s="47" t="str">
        <f>VLOOKUP(F59,'Tablica rezultata'!D:L,9,0)</f>
        <v>Ana Flisar Odorčić</v>
      </c>
      <c r="F59" s="26" t="s">
        <v>2588</v>
      </c>
      <c r="G59" s="47">
        <f>VLOOKUP(F59,'Tablica rezultata'!D:I,6,0)</f>
        <v>340</v>
      </c>
      <c r="H59" s="49">
        <f>VLOOKUP(F59,'Tablica rezultata'!D:J,7,0)</f>
        <v>7</v>
      </c>
    </row>
    <row r="60" spans="1:8" ht="15.75">
      <c r="A60" s="46">
        <f>IF((AND(H60=H59,G60=G59)),A59,COUNT($G$43:G60))</f>
        <v>18</v>
      </c>
      <c r="B60" s="47" t="str">
        <f>VLOOKUP(F60,'Tablica rezultata'!D:E,2,FALSE)</f>
        <v>OŠ Julija Klovića</v>
      </c>
      <c r="C60" s="47" t="str">
        <f>VLOOKUP(F60,'Tablica rezultata'!D:F,3,0)</f>
        <v>Zagreb</v>
      </c>
      <c r="D60" s="47" t="str">
        <f>VLOOKUP(F60,'Tablica rezultata'!D:K,8,FALSE)</f>
        <v>https://vimeo.com/189925243</v>
      </c>
      <c r="E60" s="47" t="str">
        <f>VLOOKUP(F60,'Tablica rezultata'!D:L,9,0)</f>
        <v>Petar Dobrić</v>
      </c>
      <c r="F60" s="26" t="s">
        <v>144</v>
      </c>
      <c r="G60" s="47">
        <f>VLOOKUP(F60,'Tablica rezultata'!D:I,6,0)</f>
        <v>340</v>
      </c>
      <c r="H60" s="49">
        <f>VLOOKUP(F60,'Tablica rezultata'!D:J,7,0)</f>
        <v>9.5</v>
      </c>
    </row>
    <row r="61" spans="1:8" ht="15.75">
      <c r="A61" s="46">
        <f>IF((AND(H61=H60,G61=G60)),A60,COUNT($G$43:G61))</f>
        <v>19</v>
      </c>
      <c r="B61" s="47" t="str">
        <f>VLOOKUP(F61,'Tablica rezultata'!D:E,2,FALSE)</f>
        <v>OŠ Cvjetno naselje</v>
      </c>
      <c r="C61" s="47" t="str">
        <f>VLOOKUP(F61,'Tablica rezultata'!D:F,3,0)</f>
        <v>Zagreb</v>
      </c>
      <c r="D61" s="47" t="str">
        <f>VLOOKUP(F61,'Tablica rezultata'!D:K,8,FALSE)</f>
        <v>https://vimeo.com/190265160</v>
      </c>
      <c r="E61" s="47" t="str">
        <f>VLOOKUP(F61,'Tablica rezultata'!D:L,9,0)</f>
        <v>Ana Flisar Odorčić</v>
      </c>
      <c r="F61" s="26" t="s">
        <v>2590</v>
      </c>
      <c r="G61" s="47">
        <f>VLOOKUP(F61,'Tablica rezultata'!D:I,6,0)</f>
        <v>340</v>
      </c>
      <c r="H61" s="49">
        <f>VLOOKUP(F61,'Tablica rezultata'!D:J,7,0)</f>
        <v>10</v>
      </c>
    </row>
    <row r="62" spans="1:8" ht="15.75">
      <c r="A62" s="46">
        <f>IF((AND(H62=H61,G62=G61)),A61,COUNT($G$43:G62))</f>
        <v>20</v>
      </c>
      <c r="B62" s="47" t="str">
        <f>VLOOKUP(F62,'Tablica rezultata'!D:E,2,FALSE)</f>
        <v>Društvo pedagoga tehničke kulture Zagreba</v>
      </c>
      <c r="C62" s="47" t="str">
        <f>VLOOKUP(F62,'Tablica rezultata'!D:F,3,0)</f>
        <v>Zagreb</v>
      </c>
      <c r="D62" s="47" t="str">
        <f>VLOOKUP(F62,'Tablica rezultata'!D:K,8,FALSE)</f>
        <v>https://vimeo.com/189925716</v>
      </c>
      <c r="E62" s="47" t="str">
        <f>VLOOKUP(F62,'Tablica rezultata'!D:L,9,0)</f>
        <v>Petar Dobrić</v>
      </c>
      <c r="F62" s="26" t="s">
        <v>121</v>
      </c>
      <c r="G62" s="47">
        <f>VLOOKUP(F62,'Tablica rezultata'!D:I,6,0)</f>
        <v>340</v>
      </c>
      <c r="H62" s="49">
        <f>VLOOKUP(F62,'Tablica rezultata'!D:J,7,0)</f>
        <v>10.199999999999999</v>
      </c>
    </row>
    <row r="63" spans="1:8" ht="15.75">
      <c r="A63" s="46">
        <f>IF((AND(H63=H62,G63=G62)),A62,COUNT($G$43:G63))</f>
        <v>21</v>
      </c>
      <c r="B63" s="47" t="str">
        <f>VLOOKUP(F63,'Tablica rezultata'!D:E,2,FALSE)</f>
        <v>Društvo pedagoga tehničke kulture Zagreba</v>
      </c>
      <c r="C63" s="47" t="str">
        <f>VLOOKUP(F63,'Tablica rezultata'!D:F,3,0)</f>
        <v>Zagreb</v>
      </c>
      <c r="D63" s="47" t="str">
        <f>VLOOKUP(F63,'Tablica rezultata'!D:K,8,FALSE)</f>
        <v>https://vimeo.com/189925619</v>
      </c>
      <c r="E63" s="47" t="str">
        <f>VLOOKUP(F63,'Tablica rezultata'!D:L,9,0)</f>
        <v>Petar Dobrić</v>
      </c>
      <c r="F63" s="26" t="s">
        <v>118</v>
      </c>
      <c r="G63" s="47">
        <f>VLOOKUP(F63,'Tablica rezultata'!D:I,6,0)</f>
        <v>340</v>
      </c>
      <c r="H63" s="49">
        <f>VLOOKUP(F63,'Tablica rezultata'!D:J,7,0)</f>
        <v>10.3</v>
      </c>
    </row>
    <row r="64" spans="1:8" ht="15.75">
      <c r="A64" s="46">
        <f>IF((AND(H64=H63,G64=G63)),A63,COUNT($G$43:G64))</f>
        <v>22</v>
      </c>
      <c r="B64" s="47" t="str">
        <f>VLOOKUP(F64,'Tablica rezultata'!D:E,2,FALSE)</f>
        <v>OŠ Cvjetno naselje</v>
      </c>
      <c r="C64" s="47" t="str">
        <f>VLOOKUP(F64,'Tablica rezultata'!D:F,3,0)</f>
        <v>Zagreb</v>
      </c>
      <c r="D64" s="47" t="str">
        <f>VLOOKUP(F64,'Tablica rezultata'!D:K,8,FALSE)</f>
        <v>https://vimeo.com/190263649</v>
      </c>
      <c r="E64" s="47" t="str">
        <f>VLOOKUP(F64,'Tablica rezultata'!D:L,9,0)</f>
        <v>Ana Flisar Odorčić</v>
      </c>
      <c r="F64" s="26" t="s">
        <v>2592</v>
      </c>
      <c r="G64" s="48">
        <f>VLOOKUP(F64,'Tablica rezultata'!D:I,6,0)</f>
        <v>340</v>
      </c>
      <c r="H64" s="49">
        <f>VLOOKUP(F64,'Tablica rezultata'!D:J,7,0)</f>
        <v>11</v>
      </c>
    </row>
    <row r="65" spans="1:8" ht="15.75">
      <c r="A65" s="46">
        <f>IF((AND(H65=H64,G65=G64)),A64,COUNT($G$43:G65))</f>
        <v>23</v>
      </c>
      <c r="B65" s="47" t="str">
        <f>VLOOKUP(F65,'Tablica rezultata'!D:E,2,FALSE)</f>
        <v>OŠ Julija Klovića</v>
      </c>
      <c r="C65" s="47" t="str">
        <f>VLOOKUP(F65,'Tablica rezultata'!D:F,3,0)</f>
        <v>Zagreb</v>
      </c>
      <c r="D65" s="47" t="str">
        <f>VLOOKUP(F65,'Tablica rezultata'!D:K,8,FALSE)</f>
        <v>https://vimeo.com/189925113</v>
      </c>
      <c r="E65" s="47" t="str">
        <f>VLOOKUP(F65,'Tablica rezultata'!D:L,9,0)</f>
        <v>Petar Dobrić</v>
      </c>
      <c r="F65" s="26" t="s">
        <v>142</v>
      </c>
      <c r="G65" s="47">
        <f>VLOOKUP(F65,'Tablica rezultata'!D:I,6,0)</f>
        <v>340</v>
      </c>
      <c r="H65" s="49">
        <f>VLOOKUP(F65,'Tablica rezultata'!D:J,7,0)</f>
        <v>11.7</v>
      </c>
    </row>
    <row r="66" spans="1:8" ht="15.75">
      <c r="A66" s="46">
        <f>IF((AND(H66=H65,G66=G65)),A65,COUNT($G$43:G66))</f>
        <v>24</v>
      </c>
      <c r="B66" s="47" t="str">
        <f>VLOOKUP(F66,'Tablica rezultata'!D:E,2,FALSE)</f>
        <v>OŠ Gustava Krkleca</v>
      </c>
      <c r="C66" s="47" t="str">
        <f>VLOOKUP(F66,'Tablica rezultata'!D:F,3,0)</f>
        <v>Zagreb</v>
      </c>
      <c r="D66" s="47" t="str">
        <f>VLOOKUP(F66,'Tablica rezultata'!D:K,8,FALSE)</f>
        <v>https://vimeo.com/190255046</v>
      </c>
      <c r="E66" s="47" t="str">
        <f>VLOOKUP(F66,'Tablica rezultata'!D:L,9,0)</f>
        <v>Josip Jurić</v>
      </c>
      <c r="F66" s="26" t="s">
        <v>1935</v>
      </c>
      <c r="G66" s="47">
        <f>VLOOKUP(F66,'Tablica rezultata'!D:I,6,0)</f>
        <v>340</v>
      </c>
      <c r="H66" s="49">
        <f>VLOOKUP(F66,'Tablica rezultata'!D:J,7,0)</f>
        <v>12</v>
      </c>
    </row>
    <row r="67" spans="1:8" ht="15.75">
      <c r="A67" s="46">
        <f>IF((AND(H67=H66,G67=G66)),A66,COUNT($G$43:G67))</f>
        <v>25</v>
      </c>
      <c r="B67" s="47" t="str">
        <f>VLOOKUP(F67,'Tablica rezultata'!D:E,2,FALSE)</f>
        <v>OŠ Grigora Viteza</v>
      </c>
      <c r="C67" s="47" t="str">
        <f>VLOOKUP(F67,'Tablica rezultata'!D:F,3,0)</f>
        <v>Zagreb</v>
      </c>
      <c r="D67" s="47" t="str">
        <f>VLOOKUP(F67,'Tablica rezultata'!D:K,8,FALSE)</f>
        <v>https://vimeo.com/189432322</v>
      </c>
      <c r="E67" s="47" t="str">
        <f>VLOOKUP(F67,'Tablica rezultata'!D:L,9,0)</f>
        <v>Vid Ivanjek</v>
      </c>
      <c r="F67" s="26" t="s">
        <v>56</v>
      </c>
      <c r="G67" s="47">
        <f>VLOOKUP(F67,'Tablica rezultata'!D:I,6,0)</f>
        <v>340</v>
      </c>
      <c r="H67" s="49">
        <f>VLOOKUP(F67,'Tablica rezultata'!D:J,7,0)</f>
        <v>13</v>
      </c>
    </row>
    <row r="68" spans="1:8" ht="15.75">
      <c r="A68" s="46">
        <f>IF((AND(H68=H67,G68=G67)),A67,COUNT($G$43:G68))</f>
        <v>26</v>
      </c>
      <c r="B68" s="47" t="str">
        <f>VLOOKUP(F68,'Tablica rezultata'!D:E,2,FALSE)</f>
        <v>OŠ Julija Klovića</v>
      </c>
      <c r="C68" s="47" t="str">
        <f>VLOOKUP(F68,'Tablica rezultata'!D:F,3,0)</f>
        <v>Zagreb</v>
      </c>
      <c r="D68" s="47" t="str">
        <f>VLOOKUP(F68,'Tablica rezultata'!D:K,8,FALSE)</f>
        <v>https://vimeo.com/189924067</v>
      </c>
      <c r="E68" s="47" t="str">
        <f>VLOOKUP(F68,'Tablica rezultata'!D:L,9,0)</f>
        <v>Petar Dobrić</v>
      </c>
      <c r="F68" s="26" t="s">
        <v>138</v>
      </c>
      <c r="G68" s="47">
        <f>VLOOKUP(F68,'Tablica rezultata'!D:I,6,0)</f>
        <v>330</v>
      </c>
      <c r="H68" s="49">
        <f>VLOOKUP(F68,'Tablica rezultata'!D:J,7,0)</f>
        <v>6.1</v>
      </c>
    </row>
    <row r="69" spans="1:8" ht="15.75">
      <c r="A69" s="46">
        <f>IF((AND(H69=H68,G69=G68)),A68,COUNT($G$43:G69))</f>
        <v>27</v>
      </c>
      <c r="B69" s="47" t="str">
        <f>VLOOKUP(F69,'Tablica rezultata'!D:E,2,FALSE)</f>
        <v>OŠ  Zapruđe</v>
      </c>
      <c r="C69" s="47" t="str">
        <f>VLOOKUP(F69,'Tablica rezultata'!D:F,3,0)</f>
        <v>Zagreb</v>
      </c>
      <c r="D69" s="47" t="str">
        <f>VLOOKUP(F69,'Tablica rezultata'!D:K,8,FALSE)</f>
        <v>https://vimeo.com/189866999</v>
      </c>
      <c r="E69" s="47" t="str">
        <f>VLOOKUP(F69,'Tablica rezultata'!D:L,9,0)</f>
        <v>Mirela Puškarić</v>
      </c>
      <c r="F69" s="26" t="s">
        <v>868</v>
      </c>
      <c r="G69" s="47">
        <f>VLOOKUP(F69,'Tablica rezultata'!D:I,6,0)</f>
        <v>330</v>
      </c>
      <c r="H69" s="49">
        <f>VLOOKUP(F69,'Tablica rezultata'!D:J,7,0)</f>
        <v>7.2</v>
      </c>
    </row>
    <row r="70" spans="1:8" ht="15.75">
      <c r="A70" s="46">
        <f>IF((AND(H70=H69,G70=G69)),A69,COUNT($G$43:G70))</f>
        <v>28</v>
      </c>
      <c r="B70" s="47" t="str">
        <f>VLOOKUP(F70,'Tablica rezultata'!D:E,2,FALSE)</f>
        <v>Društvo pedagoga tehničke kulture Zagreba</v>
      </c>
      <c r="C70" s="47" t="str">
        <f>VLOOKUP(F70,'Tablica rezultata'!D:F,3,0)</f>
        <v>Zagreb</v>
      </c>
      <c r="D70" s="47" t="str">
        <f>VLOOKUP(F70,'Tablica rezultata'!D:K,8,FALSE)</f>
        <v>https://vimeo.com/189926053</v>
      </c>
      <c r="E70" s="47" t="str">
        <f>VLOOKUP(F70,'Tablica rezultata'!D:L,9,0)</f>
        <v>Petar Dobrić</v>
      </c>
      <c r="F70" s="26" t="s">
        <v>125</v>
      </c>
      <c r="G70" s="47">
        <f>VLOOKUP(F70,'Tablica rezultata'!D:I,6,0)</f>
        <v>330</v>
      </c>
      <c r="H70" s="49">
        <f>VLOOKUP(F70,'Tablica rezultata'!D:J,7,0)</f>
        <v>10.4</v>
      </c>
    </row>
    <row r="71" spans="1:8" ht="15.75">
      <c r="A71" s="46">
        <f>IF((AND(H71=H70,G71=G70)),A70,COUNT($G$43:G71))</f>
        <v>29</v>
      </c>
      <c r="B71" s="47" t="str">
        <f>VLOOKUP(F71,'Tablica rezultata'!D:E,2,FALSE)</f>
        <v>Društvo pedagoga tehničke kulture Zagreba</v>
      </c>
      <c r="C71" s="47" t="str">
        <f>VLOOKUP(F71,'Tablica rezultata'!D:F,3,0)</f>
        <v>Zagreb</v>
      </c>
      <c r="D71" s="47" t="str">
        <f>VLOOKUP(F71,'Tablica rezultata'!D:K,8,FALSE)</f>
        <v>https://vimeo.com/189925861</v>
      </c>
      <c r="E71" s="47" t="str">
        <f>VLOOKUP(F71,'Tablica rezultata'!D:L,9,0)</f>
        <v>Petar Dobrić</v>
      </c>
      <c r="F71" s="26" t="s">
        <v>123</v>
      </c>
      <c r="G71" s="47">
        <f>VLOOKUP(F71,'Tablica rezultata'!D:I,6,0)</f>
        <v>330</v>
      </c>
      <c r="H71" s="49">
        <f>VLOOKUP(F71,'Tablica rezultata'!D:J,7,0)</f>
        <v>10.5</v>
      </c>
    </row>
    <row r="72" spans="1:8" ht="15.75">
      <c r="A72" s="46">
        <f>IF((AND(H72=H71,G72=G71)),A71,COUNT($G$43:G72))</f>
        <v>30</v>
      </c>
      <c r="B72" s="47" t="str">
        <f>VLOOKUP(F72,'Tablica rezultata'!D:E,2,FALSE)</f>
        <v>OŠ  Zapruđe</v>
      </c>
      <c r="C72" s="47" t="str">
        <f>VLOOKUP(F72,'Tablica rezultata'!D:F,3,0)</f>
        <v>Zagreb</v>
      </c>
      <c r="D72" s="47" t="str">
        <f>VLOOKUP(F72,'Tablica rezultata'!D:K,8,FALSE)</f>
        <v>https://vimeo.com/189866646</v>
      </c>
      <c r="E72" s="47" t="str">
        <f>VLOOKUP(F72,'Tablica rezultata'!D:L,9,0)</f>
        <v>Mirela Puškarić</v>
      </c>
      <c r="F72" s="26" t="s">
        <v>862</v>
      </c>
      <c r="G72" s="47">
        <f>VLOOKUP(F72,'Tablica rezultata'!D:I,6,0)</f>
        <v>320</v>
      </c>
      <c r="H72" s="49">
        <f>VLOOKUP(F72,'Tablica rezultata'!D:J,7,0)</f>
        <v>6.9</v>
      </c>
    </row>
    <row r="73" spans="1:8" ht="15.75">
      <c r="A73" s="46">
        <f>IF((AND(H73=H72,G73=G72)),A72,COUNT($G$43:G73))</f>
        <v>31</v>
      </c>
      <c r="B73" s="47" t="str">
        <f>VLOOKUP(F73,'Tablica rezultata'!D:E,2,FALSE)</f>
        <v>OŠ  Zapruđe</v>
      </c>
      <c r="C73" s="47" t="str">
        <f>VLOOKUP(F73,'Tablica rezultata'!D:F,3,0)</f>
        <v>Zagreb</v>
      </c>
      <c r="D73" s="47" t="str">
        <f>VLOOKUP(F73,'Tablica rezultata'!D:K,8,FALSE)</f>
        <v>https://vimeo.com/189866827</v>
      </c>
      <c r="E73" s="47" t="str">
        <f>VLOOKUP(F73,'Tablica rezultata'!D:L,9,0)</f>
        <v>Mirela Puškarić</v>
      </c>
      <c r="F73" s="26" t="s">
        <v>855</v>
      </c>
      <c r="G73" s="47">
        <f>VLOOKUP(F73,'Tablica rezultata'!D:I,6,0)</f>
        <v>320</v>
      </c>
      <c r="H73" s="49">
        <f>VLOOKUP(F73,'Tablica rezultata'!D:J,7,0)</f>
        <v>7.1</v>
      </c>
    </row>
    <row r="74" spans="1:8" ht="15.75">
      <c r="A74" s="46">
        <f>IF((AND(H74=H73,G74=G73)),A73,COUNT($G$43:G74))</f>
        <v>32</v>
      </c>
      <c r="B74" s="47" t="str">
        <f>VLOOKUP(F74,'Tablica rezultata'!D:E,2,FALSE)</f>
        <v>OŠ Grigora Viteza</v>
      </c>
      <c r="C74" s="47" t="str">
        <f>VLOOKUP(F74,'Tablica rezultata'!D:F,3,0)</f>
        <v>Zagreb</v>
      </c>
      <c r="D74" s="47" t="str">
        <f>VLOOKUP(F74,'Tablica rezultata'!D:K,8,FALSE)</f>
        <v>https://vimeo.com/189432192</v>
      </c>
      <c r="E74" s="47" t="str">
        <f>VLOOKUP(F74,'Tablica rezultata'!D:L,9,0)</f>
        <v>Vid Ivanjek</v>
      </c>
      <c r="F74" s="26" t="s">
        <v>54</v>
      </c>
      <c r="G74" s="47">
        <f>VLOOKUP(F74,'Tablica rezultata'!D:I,6,0)</f>
        <v>320</v>
      </c>
      <c r="H74" s="49">
        <f>VLOOKUP(F74,'Tablica rezultata'!D:J,7,0)</f>
        <v>12</v>
      </c>
    </row>
    <row r="75" spans="1:8" ht="15.75">
      <c r="A75" s="46">
        <f>IF((AND(H75=H74,G75=G74)),A74,COUNT($G$43:G75))</f>
        <v>33</v>
      </c>
      <c r="B75" s="47" t="str">
        <f>VLOOKUP(F75,'Tablica rezultata'!D:E,2,FALSE)</f>
        <v>OŠ  Zapruđe</v>
      </c>
      <c r="C75" s="47" t="str">
        <f>VLOOKUP(F75,'Tablica rezultata'!D:F,3,0)</f>
        <v>Zagreb</v>
      </c>
      <c r="D75" s="47" t="str">
        <f>VLOOKUP(F75,'Tablica rezultata'!D:K,8,FALSE)</f>
        <v>https://vimeo.com/189866727</v>
      </c>
      <c r="E75" s="47" t="str">
        <f>VLOOKUP(F75,'Tablica rezultata'!D:L,9,0)</f>
        <v>Mirela Puškarić</v>
      </c>
      <c r="F75" s="26" t="s">
        <v>860</v>
      </c>
      <c r="G75" s="47">
        <f>VLOOKUP(F75,'Tablica rezultata'!D:I,6,0)</f>
        <v>310</v>
      </c>
      <c r="H75" s="49">
        <f>VLOOKUP(F75,'Tablica rezultata'!D:J,7,0)</f>
        <v>6.3</v>
      </c>
    </row>
    <row r="76" spans="1:8" ht="15.75">
      <c r="A76" s="46">
        <f>IF((AND(H76=H75,G76=G75)),A75,COUNT($G$43:G76))</f>
        <v>34</v>
      </c>
      <c r="B76" s="47" t="str">
        <f>VLOOKUP(F76,'Tablica rezultata'!D:E,2,FALSE)</f>
        <v>OŠ  Zapruđe</v>
      </c>
      <c r="C76" s="47" t="str">
        <f>VLOOKUP(F76,'Tablica rezultata'!D:F,3,0)</f>
        <v>Zagreb</v>
      </c>
      <c r="D76" s="47" t="str">
        <f>VLOOKUP(F76,'Tablica rezultata'!D:K,8,FALSE)</f>
        <v>https://vimeo.com/189864336</v>
      </c>
      <c r="E76" s="47" t="str">
        <f>VLOOKUP(F76,'Tablica rezultata'!D:L,9,0)</f>
        <v>Mirela Puškarić</v>
      </c>
      <c r="F76" s="26" t="s">
        <v>858</v>
      </c>
      <c r="G76" s="47">
        <f>VLOOKUP(F76,'Tablica rezultata'!D:I,6,0)</f>
        <v>310</v>
      </c>
      <c r="H76" s="49">
        <f>VLOOKUP(F76,'Tablica rezultata'!D:J,7,0)</f>
        <v>6.6</v>
      </c>
    </row>
    <row r="77" spans="1:8" ht="15.75">
      <c r="A77" s="46">
        <f>IF((AND(H77=H76,G77=G76)),A76,COUNT($G$43:G77))</f>
        <v>35</v>
      </c>
      <c r="B77" s="47" t="str">
        <f>VLOOKUP(F77,'Tablica rezultata'!D:E,2,FALSE)</f>
        <v>I. OŠ Dugave</v>
      </c>
      <c r="C77" s="47" t="str">
        <f>VLOOKUP(F77,'Tablica rezultata'!D:F,3,0)</f>
        <v>Zagreb, Dugave</v>
      </c>
      <c r="D77" s="47" t="str">
        <f>VLOOKUP(F77,'Tablica rezultata'!D:K,8,FALSE)</f>
        <v>https://vimeo.com/190153716</v>
      </c>
      <c r="E77" s="47" t="str">
        <f>VLOOKUP(F77,'Tablica rezultata'!D:L,9,0)</f>
        <v>Domagoj Premec</v>
      </c>
      <c r="F77" s="26" t="s">
        <v>330</v>
      </c>
      <c r="G77" s="47">
        <f>VLOOKUP(F77,'Tablica rezultata'!D:I,6,0)</f>
        <v>300</v>
      </c>
      <c r="H77" s="49">
        <f>VLOOKUP(F77,'Tablica rezultata'!D:J,7,0)</f>
        <v>12.42</v>
      </c>
    </row>
    <row r="78" spans="1:8" ht="15.75">
      <c r="A78" s="46">
        <f>IF((AND(H78=H77,G78=G77)),A77,COUNT($G$43:G78))</f>
        <v>36</v>
      </c>
      <c r="B78" s="47" t="str">
        <f>VLOOKUP(F78,'Tablica rezultata'!D:E,2,FALSE)</f>
        <v>I. OŠ Dugave</v>
      </c>
      <c r="C78" s="47" t="str">
        <f>VLOOKUP(F78,'Tablica rezultata'!D:F,3,0)</f>
        <v>Zagreb, Dugave</v>
      </c>
      <c r="D78" s="47" t="str">
        <f>VLOOKUP(F78,'Tablica rezultata'!D:K,8,FALSE)</f>
        <v>https://vimeo.com/190153131</v>
      </c>
      <c r="E78" s="47" t="str">
        <f>VLOOKUP(F78,'Tablica rezultata'!D:L,9,0)</f>
        <v>Domagoj Premec</v>
      </c>
      <c r="F78" s="26" t="s">
        <v>328</v>
      </c>
      <c r="G78" s="47">
        <f>VLOOKUP(F78,'Tablica rezultata'!D:I,6,0)</f>
        <v>300</v>
      </c>
      <c r="H78" s="49">
        <f>VLOOKUP(F78,'Tablica rezultata'!D:J,7,0)</f>
        <v>13.8</v>
      </c>
    </row>
    <row r="79" spans="1:8" ht="15.75">
      <c r="A79" s="46">
        <f>IF((AND(H79=H78,G79=G78)),A78,COUNT($G$43:G79))</f>
        <v>37</v>
      </c>
      <c r="B79" s="47" t="str">
        <f>VLOOKUP(F79,'Tablica rezultata'!D:E,2,FALSE)</f>
        <v>OŠ Gustava Krkleca</v>
      </c>
      <c r="C79" s="47" t="str">
        <f>VLOOKUP(F79,'Tablica rezultata'!D:F,3,0)</f>
        <v>Zagreb</v>
      </c>
      <c r="D79" s="47" t="str">
        <f>VLOOKUP(F79,'Tablica rezultata'!D:K,8,FALSE)</f>
        <v>https://vimeo.com/190254958</v>
      </c>
      <c r="E79" s="47" t="str">
        <f>VLOOKUP(F79,'Tablica rezultata'!D:L,9,0)</f>
        <v>Josip Jurić</v>
      </c>
      <c r="F79" s="26" t="s">
        <v>1937</v>
      </c>
      <c r="G79" s="47">
        <f>VLOOKUP(F79,'Tablica rezultata'!D:I,6,0)</f>
        <v>200</v>
      </c>
      <c r="H79" s="49">
        <f>VLOOKUP(F79,'Tablica rezultata'!D:J,7,0)</f>
        <v>3.3</v>
      </c>
    </row>
  </sheetData>
  <sortState ref="A43:H79">
    <sortCondition descending="1" ref="G43:G79"/>
    <sortCondition ref="H43:H79"/>
  </sortState>
  <mergeCells count="1">
    <mergeCell ref="B1:F1"/>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cols>
    <col min="1" max="1" width="9.140625" style="10"/>
    <col min="2" max="2" width="51" style="10" bestFit="1" customWidth="1"/>
    <col min="3" max="4" width="29.42578125" style="10" bestFit="1" customWidth="1"/>
    <col min="5" max="5" width="20.140625" style="10" bestFit="1" customWidth="1"/>
    <col min="6" max="6" width="23.140625" style="10" bestFit="1" customWidth="1"/>
    <col min="7" max="7" width="9.7109375" style="10" bestFit="1" customWidth="1"/>
    <col min="8" max="8" width="31" style="10" bestFit="1" customWidth="1"/>
  </cols>
  <sheetData>
    <row r="1" spans="1:16" ht="23.25">
      <c r="B1" s="54" t="s">
        <v>2902</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Stenjevec</v>
      </c>
      <c r="C5" s="47" t="str">
        <f>VLOOKUP(F5,'Tablica rezultata'!D:F,3,0)</f>
        <v>Zagreb</v>
      </c>
      <c r="D5" s="47" t="str">
        <f>VLOOKUP(F5,'Tablica rezultata'!D:K,8,FALSE)</f>
        <v>https://vimeo.com/groups/414712/videos/190305877</v>
      </c>
      <c r="E5" s="47" t="str">
        <f>VLOOKUP(F5,'Tablica rezultata'!D:L,9,0)</f>
        <v>Antonija Čačinović</v>
      </c>
      <c r="F5" s="44" t="s">
        <v>2792</v>
      </c>
      <c r="G5" s="47">
        <f>VLOOKUP(F5,'Tablica rezultata'!D:I,6,0)</f>
        <v>340</v>
      </c>
      <c r="H5" s="49">
        <f>VLOOKUP(F5,'Tablica rezultata'!D:J,7,0)</f>
        <v>13</v>
      </c>
      <c r="I5" s="11"/>
      <c r="J5" s="11"/>
      <c r="K5" s="12"/>
      <c r="L5" s="11"/>
      <c r="M5" s="12"/>
      <c r="N5" s="12"/>
      <c r="O5" s="14"/>
      <c r="P5" s="14"/>
    </row>
    <row r="6" spans="1:16" ht="15.75">
      <c r="A6" s="46">
        <f>IF((AND(H6=H5,G6=G5)),A5,COUNT($G$5:G6))</f>
        <v>2</v>
      </c>
      <c r="B6" s="47" t="str">
        <f>VLOOKUP(F6,'Tablica rezultata'!D:E,2,FALSE)</f>
        <v>OŠ Stenjevec</v>
      </c>
      <c r="C6" s="47" t="str">
        <f>VLOOKUP(F6,'Tablica rezultata'!D:F,3,0)</f>
        <v>Zagreb</v>
      </c>
      <c r="D6" s="47" t="str">
        <f>VLOOKUP(F6,'Tablica rezultata'!D:K,8,FALSE)</f>
        <v>https://vimeo.com/groups/414712/videos/190305880</v>
      </c>
      <c r="E6" s="47" t="str">
        <f>VLOOKUP(F6,'Tablica rezultata'!D:L,9,0)</f>
        <v>Antonija Čačinović</v>
      </c>
      <c r="F6" s="44" t="s">
        <v>2793</v>
      </c>
      <c r="G6" s="47">
        <f>VLOOKUP(F6,'Tablica rezultata'!D:I,6,0)</f>
        <v>340</v>
      </c>
      <c r="H6" s="49">
        <f>VLOOKUP(F6,'Tablica rezultata'!D:J,7,0)</f>
        <v>13.2</v>
      </c>
      <c r="I6" s="11"/>
      <c r="J6" s="11"/>
      <c r="K6" s="12"/>
      <c r="L6" s="11"/>
      <c r="M6" s="12"/>
      <c r="N6" s="12"/>
      <c r="O6" s="14"/>
      <c r="P6" s="14"/>
    </row>
    <row r="7" spans="1:16" ht="15.75">
      <c r="A7" s="46">
        <f>IF((AND(H7=H6,G7=G6)),A6,COUNT($G$5:G7))</f>
        <v>3</v>
      </c>
      <c r="B7" s="47" t="str">
        <f>VLOOKUP(F7,'Tablica rezultata'!D:E,2,FALSE)</f>
        <v>OŠ Stenjevec</v>
      </c>
      <c r="C7" s="47" t="str">
        <f>VLOOKUP(F7,'Tablica rezultata'!D:F,3,0)</f>
        <v>Zagreb</v>
      </c>
      <c r="D7" s="47" t="str">
        <f>VLOOKUP(F7,'Tablica rezultata'!D:K,8,FALSE)</f>
        <v>https://vimeo.com/groups/414712/videos/190305876</v>
      </c>
      <c r="E7" s="47" t="str">
        <f>VLOOKUP(F7,'Tablica rezultata'!D:L,9,0)</f>
        <v>Antonija Čačinović</v>
      </c>
      <c r="F7" s="44" t="s">
        <v>2790</v>
      </c>
      <c r="G7" s="47">
        <f>VLOOKUP(F7,'Tablica rezultata'!D:I,6,0)</f>
        <v>340</v>
      </c>
      <c r="H7" s="49">
        <f>VLOOKUP(F7,'Tablica rezultata'!D:J,7,0)</f>
        <v>13.5</v>
      </c>
      <c r="I7" s="11"/>
      <c r="J7" s="11"/>
      <c r="K7" s="12"/>
      <c r="L7" s="11"/>
      <c r="M7" s="12"/>
      <c r="N7" s="12"/>
      <c r="O7" s="14"/>
      <c r="P7" s="14"/>
    </row>
    <row r="8" spans="1:16" ht="15.75">
      <c r="A8" s="46">
        <f>IF((AND(H8=H7,G8=G7)),A7,COUNT($G$5:G8))</f>
        <v>4</v>
      </c>
      <c r="B8" s="47" t="str">
        <f>VLOOKUP(F8,'Tablica rezultata'!D:E,2,FALSE)</f>
        <v>OŠ Stenjevec</v>
      </c>
      <c r="C8" s="47" t="str">
        <f>VLOOKUP(F8,'Tablica rezultata'!D:F,3,0)</f>
        <v>Zagreb</v>
      </c>
      <c r="D8" s="47" t="str">
        <f>VLOOKUP(F8,'Tablica rezultata'!D:K,8,FALSE)</f>
        <v>https://vimeo.com/groups/414712/videos/190305875</v>
      </c>
      <c r="E8" s="47" t="str">
        <f>VLOOKUP(F8,'Tablica rezultata'!D:L,9,0)</f>
        <v>Antonija Čačinović</v>
      </c>
      <c r="F8" s="44" t="s">
        <v>2789</v>
      </c>
      <c r="G8" s="47">
        <f>VLOOKUP(F8,'Tablica rezultata'!D:I,6,0)</f>
        <v>340</v>
      </c>
      <c r="H8" s="49">
        <f>VLOOKUP(F8,'Tablica rezultata'!D:J,7,0)</f>
        <v>13.8</v>
      </c>
      <c r="I8" s="11"/>
      <c r="J8" s="11"/>
      <c r="K8" s="12"/>
      <c r="L8" s="11"/>
      <c r="M8" s="12"/>
      <c r="N8" s="12"/>
      <c r="O8" s="14"/>
      <c r="P8" s="14"/>
    </row>
    <row r="9" spans="1:16" ht="15.75">
      <c r="A9" s="46">
        <f>IF((AND(H9=H8,G9=G8)),A8,COUNT($G$5:G9))</f>
        <v>4</v>
      </c>
      <c r="B9" s="47" t="str">
        <f>VLOOKUP(F9,'Tablica rezultata'!D:E,2,FALSE)</f>
        <v>OŠ Stenjevec</v>
      </c>
      <c r="C9" s="47" t="str">
        <f>VLOOKUP(F9,'Tablica rezultata'!D:F,3,0)</f>
        <v>Zagreb</v>
      </c>
      <c r="D9" s="47" t="str">
        <f>VLOOKUP(F9,'Tablica rezultata'!D:K,8,FALSE)</f>
        <v>https://vimeo.com/groups/414712/videos/190305874</v>
      </c>
      <c r="E9" s="47" t="str">
        <f>VLOOKUP(F9,'Tablica rezultata'!D:L,9,0)</f>
        <v>Antonija Čačinović</v>
      </c>
      <c r="F9" s="44" t="s">
        <v>2791</v>
      </c>
      <c r="G9" s="47">
        <f>VLOOKUP(F9,'Tablica rezultata'!D:I,6,0)</f>
        <v>340</v>
      </c>
      <c r="H9" s="49">
        <f>VLOOKUP(F9,'Tablica rezultata'!D:J,7,0)</f>
        <v>13.8</v>
      </c>
      <c r="I9" s="11"/>
      <c r="J9" s="11"/>
      <c r="K9" s="12"/>
      <c r="L9" s="11"/>
      <c r="M9" s="12"/>
      <c r="N9" s="12"/>
      <c r="O9" s="14"/>
      <c r="P9" s="14"/>
    </row>
    <row r="10" spans="1:16" ht="15.75">
      <c r="A10" s="46">
        <f>IF((AND(H10=H9,G10=G9)),A9,COUNT($G$5:G10))</f>
        <v>6</v>
      </c>
      <c r="B10" s="47" t="str">
        <f>VLOOKUP(F10,'Tablica rezultata'!D:E,2,FALSE)</f>
        <v>OŠ Stenjevec</v>
      </c>
      <c r="C10" s="47" t="str">
        <f>VLOOKUP(F10,'Tablica rezultata'!D:F,3,0)</f>
        <v>Zagreb</v>
      </c>
      <c r="D10" s="47" t="str">
        <f>VLOOKUP(F10,'Tablica rezultata'!D:K,8,FALSE)</f>
        <v>https://vimeo.com/groups/414712/videos/190305873</v>
      </c>
      <c r="E10" s="47" t="str">
        <f>VLOOKUP(F10,'Tablica rezultata'!D:L,9,0)</f>
        <v>Antonija Čačinović</v>
      </c>
      <c r="F10" s="44" t="s">
        <v>2788</v>
      </c>
      <c r="G10" s="47">
        <f>VLOOKUP(F10,'Tablica rezultata'!D:I,6,0)</f>
        <v>330</v>
      </c>
      <c r="H10" s="49">
        <f>VLOOKUP(F10,'Tablica rezultata'!D:J,7,0)</f>
        <v>14.1</v>
      </c>
      <c r="I10" s="11"/>
      <c r="J10" s="11"/>
      <c r="K10" s="12"/>
      <c r="L10" s="11"/>
      <c r="M10" s="12"/>
      <c r="N10" s="12"/>
      <c r="O10" s="14"/>
      <c r="P10" s="14"/>
    </row>
    <row r="11" spans="1:16" ht="15.75">
      <c r="A11" s="46">
        <f>IF((AND(H11=H10,G11=G10)),A10,COUNT($G$5:G11))</f>
        <v>7</v>
      </c>
      <c r="B11" s="47" t="str">
        <f>VLOOKUP(F11,'Tablica rezultata'!D:E,2,FALSE)</f>
        <v>Udruga KUD CROATIA</v>
      </c>
      <c r="C11" s="47" t="str">
        <f>VLOOKUP(F11,'Tablica rezultata'!D:F,3,0)</f>
        <v>Zagreb</v>
      </c>
      <c r="D11" s="47" t="str">
        <f>VLOOKUP(F11,'Tablica rezultata'!D:K,8,FALSE)</f>
        <v>https://vimeo.com/190425213</v>
      </c>
      <c r="E11" s="47" t="str">
        <f>VLOOKUP(F11,'Tablica rezultata'!D:L,9,0)</f>
        <v>Damir Keglević</v>
      </c>
      <c r="F11" s="44" t="s">
        <v>2473</v>
      </c>
      <c r="G11" s="47">
        <f>VLOOKUP(F11,'Tablica rezultata'!D:I,6,0)</f>
        <v>190</v>
      </c>
      <c r="H11" s="49">
        <f>VLOOKUP(F11,'Tablica rezultata'!D:J,7,0)</f>
        <v>3</v>
      </c>
      <c r="I11" s="11"/>
      <c r="J11" s="11"/>
      <c r="K11" s="12"/>
      <c r="L11" s="11"/>
      <c r="M11" s="12"/>
      <c r="N11" s="12"/>
      <c r="O11" s="14"/>
      <c r="P11" s="14"/>
    </row>
    <row r="12" spans="1:16" ht="15.75">
      <c r="A12" s="46">
        <f>IF((AND(H12=H11,G12=G11)),A11,COUNT($G$5:G12))</f>
        <v>8</v>
      </c>
      <c r="B12" s="47" t="str">
        <f>VLOOKUP(F12,'Tablica rezultata'!D:E,2,FALSE)</f>
        <v>Udruga KUD CROATIA</v>
      </c>
      <c r="C12" s="47" t="str">
        <f>VLOOKUP(F12,'Tablica rezultata'!D:F,3,0)</f>
        <v>Zagreb</v>
      </c>
      <c r="D12" s="47" t="str">
        <f>VLOOKUP(F12,'Tablica rezultata'!D:K,8,FALSE)</f>
        <v>https://vimeo.com/190258954</v>
      </c>
      <c r="E12" s="47" t="str">
        <f>VLOOKUP(F12,'Tablica rezultata'!D:L,9,0)</f>
        <v>Damir Keglević</v>
      </c>
      <c r="F12" s="44" t="s">
        <v>2465</v>
      </c>
      <c r="G12" s="47">
        <f>VLOOKUP(F12,'Tablica rezultata'!D:I,6,0)</f>
        <v>190</v>
      </c>
      <c r="H12" s="49">
        <f>VLOOKUP(F12,'Tablica rezultata'!D:J,7,0)</f>
        <v>5</v>
      </c>
      <c r="I12" s="11"/>
      <c r="J12" s="11"/>
      <c r="K12" s="12"/>
      <c r="L12" s="11"/>
      <c r="M12" s="12"/>
      <c r="N12" s="12"/>
      <c r="O12" s="14"/>
      <c r="P12" s="14"/>
    </row>
    <row r="13" spans="1:16" ht="15.75">
      <c r="A13" s="46">
        <f>IF((AND(H13=H12,G13=G12)),A12,COUNT($G$5:G13))</f>
        <v>9</v>
      </c>
      <c r="B13" s="47" t="str">
        <f>VLOOKUP(F13,'Tablica rezultata'!D:E,2,FALSE)</f>
        <v>Salezijanska osnovna škola</v>
      </c>
      <c r="C13" s="47" t="str">
        <f>VLOOKUP(F13,'Tablica rezultata'!D:F,3,0)</f>
        <v>Zagreb</v>
      </c>
      <c r="D13" s="47" t="str">
        <f>VLOOKUP(F13,'Tablica rezultata'!D:K,8,FALSE)</f>
        <v>https://vimeo.com/190408323</v>
      </c>
      <c r="E13" s="47" t="str">
        <f>VLOOKUP(F13,'Tablica rezultata'!D:L,9,0)</f>
        <v>Ivana Prusac</v>
      </c>
      <c r="F13" s="44" t="s">
        <v>2797</v>
      </c>
      <c r="G13" s="47">
        <f>VLOOKUP(F13,'Tablica rezultata'!D:I,6,0)</f>
        <v>190</v>
      </c>
      <c r="H13" s="49">
        <f>VLOOKUP(F13,'Tablica rezultata'!D:J,7,0)</f>
        <v>6</v>
      </c>
      <c r="I13" s="11"/>
      <c r="J13" s="11"/>
      <c r="K13" s="12"/>
      <c r="L13" s="11"/>
      <c r="M13" s="12"/>
      <c r="N13" s="12"/>
      <c r="O13" s="14"/>
      <c r="P13" s="14"/>
    </row>
    <row r="14" spans="1:16" ht="15.75">
      <c r="A14" s="46">
        <f>IF((AND(H14=H13,G14=G13)),A13,COUNT($G$5:G14))</f>
        <v>9</v>
      </c>
      <c r="B14" s="47" t="str">
        <f>VLOOKUP(F14,'Tablica rezultata'!D:E,2,FALSE)</f>
        <v>Salezijanska osnovna škola</v>
      </c>
      <c r="C14" s="47" t="str">
        <f>VLOOKUP(F14,'Tablica rezultata'!D:F,3,0)</f>
        <v>Zagreb</v>
      </c>
      <c r="D14" s="47" t="str">
        <f>VLOOKUP(F14,'Tablica rezultata'!D:K,8,FALSE)</f>
        <v>https://vimeo.com/190409180</v>
      </c>
      <c r="E14" s="47" t="str">
        <f>VLOOKUP(F14,'Tablica rezultata'!D:L,9,0)</f>
        <v>Ivana Prusac</v>
      </c>
      <c r="F14" s="44" t="s">
        <v>2798</v>
      </c>
      <c r="G14" s="47">
        <f>VLOOKUP(F14,'Tablica rezultata'!D:I,6,0)</f>
        <v>190</v>
      </c>
      <c r="H14" s="49">
        <f>VLOOKUP(F14,'Tablica rezultata'!D:J,7,0)</f>
        <v>6</v>
      </c>
      <c r="I14" s="11"/>
      <c r="J14" s="11"/>
      <c r="K14" s="12"/>
      <c r="L14" s="11"/>
      <c r="M14" s="12"/>
      <c r="N14" s="12"/>
      <c r="O14" s="14"/>
      <c r="P14" s="14"/>
    </row>
    <row r="15" spans="1:16" ht="15.75">
      <c r="A15" s="46">
        <f>IF((AND(H15=H14,G15=G14)),A14,COUNT($G$5:G15))</f>
        <v>9</v>
      </c>
      <c r="B15" s="47" t="str">
        <f>VLOOKUP(F15,'Tablica rezultata'!D:E,2,FALSE)</f>
        <v>Salezijanska osnovna škola</v>
      </c>
      <c r="C15" s="47" t="str">
        <f>VLOOKUP(F15,'Tablica rezultata'!D:F,3,0)</f>
        <v>Zagreb</v>
      </c>
      <c r="D15" s="47" t="str">
        <f>VLOOKUP(F15,'Tablica rezultata'!D:K,8,FALSE)</f>
        <v>https://vimeo.com/190409302</v>
      </c>
      <c r="E15" s="47" t="str">
        <f>VLOOKUP(F15,'Tablica rezultata'!D:L,9,0)</f>
        <v>Ivana Prusac</v>
      </c>
      <c r="F15" s="44" t="s">
        <v>2799</v>
      </c>
      <c r="G15" s="47">
        <f>VLOOKUP(F15,'Tablica rezultata'!D:I,6,0)</f>
        <v>190</v>
      </c>
      <c r="H15" s="49">
        <f>VLOOKUP(F15,'Tablica rezultata'!D:J,7,0)</f>
        <v>6</v>
      </c>
      <c r="I15" s="11"/>
      <c r="J15" s="11"/>
      <c r="K15" s="12"/>
      <c r="L15" s="11"/>
      <c r="M15" s="12"/>
      <c r="N15" s="12"/>
      <c r="O15" s="14"/>
      <c r="P15" s="14"/>
    </row>
    <row r="16" spans="1:16" ht="15.75">
      <c r="A16" s="46">
        <f>IF((AND(H16=H15,G16=G15)),A15,COUNT($G$5:G16))</f>
        <v>9</v>
      </c>
      <c r="B16" s="47" t="str">
        <f>VLOOKUP(F16,'Tablica rezultata'!D:E,2,FALSE)</f>
        <v>Salezijanska osnovna škola</v>
      </c>
      <c r="C16" s="47" t="str">
        <f>VLOOKUP(F16,'Tablica rezultata'!D:F,3,0)</f>
        <v>Zagreb</v>
      </c>
      <c r="D16" s="47" t="str">
        <f>VLOOKUP(F16,'Tablica rezultata'!D:K,8,FALSE)</f>
        <v>https://vimeo.com/190409491</v>
      </c>
      <c r="E16" s="47" t="str">
        <f>VLOOKUP(F16,'Tablica rezultata'!D:L,9,0)</f>
        <v>Ivana Prusac</v>
      </c>
      <c r="F16" s="44" t="s">
        <v>2801</v>
      </c>
      <c r="G16" s="47">
        <f>VLOOKUP(F16,'Tablica rezultata'!D:I,6,0)</f>
        <v>190</v>
      </c>
      <c r="H16" s="49">
        <f>VLOOKUP(F16,'Tablica rezultata'!D:J,7,0)</f>
        <v>6</v>
      </c>
      <c r="I16" s="11"/>
      <c r="J16" s="11"/>
      <c r="K16" s="12"/>
      <c r="L16" s="11"/>
      <c r="M16" s="12"/>
      <c r="N16" s="12"/>
      <c r="O16" s="14"/>
      <c r="P16" s="14"/>
    </row>
    <row r="17" spans="1:16" ht="15.75">
      <c r="A17" s="46">
        <f>IF((AND(H17=H16,G17=G16)),A16,COUNT($G$5:G17))</f>
        <v>13</v>
      </c>
      <c r="B17" s="47" t="str">
        <f>VLOOKUP(F17,'Tablica rezultata'!D:E,2,FALSE)</f>
        <v>Udruga KUD CROATIA</v>
      </c>
      <c r="C17" s="47" t="str">
        <f>VLOOKUP(F17,'Tablica rezultata'!D:F,3,0)</f>
        <v>Zagreb</v>
      </c>
      <c r="D17" s="47" t="str">
        <f>VLOOKUP(F17,'Tablica rezultata'!D:K,8,FALSE)</f>
        <v>https://vimeo.com/190425212</v>
      </c>
      <c r="E17" s="47" t="str">
        <f>VLOOKUP(F17,'Tablica rezultata'!D:L,9,0)</f>
        <v>Damir Keglević</v>
      </c>
      <c r="F17" s="44" t="s">
        <v>2475</v>
      </c>
      <c r="G17" s="47">
        <f>VLOOKUP(F17,'Tablica rezultata'!D:I,6,0)</f>
        <v>190</v>
      </c>
      <c r="H17" s="49">
        <f>VLOOKUP(F17,'Tablica rezultata'!D:J,7,0)</f>
        <v>7</v>
      </c>
      <c r="I17" s="11"/>
      <c r="J17" s="11"/>
      <c r="K17" s="12"/>
      <c r="L17" s="11"/>
      <c r="M17" s="12"/>
      <c r="N17" s="12"/>
      <c r="O17" s="14"/>
      <c r="P17" s="14"/>
    </row>
    <row r="18" spans="1:16" ht="15.75">
      <c r="A18" s="46">
        <f>IF((AND(H18=H17,G18=G17)),A17,COUNT($G$5:G18))</f>
        <v>14</v>
      </c>
      <c r="B18" s="47" t="str">
        <f>VLOOKUP(F18,'Tablica rezultata'!D:E,2,FALSE)</f>
        <v>Udruga KUD CROATIA</v>
      </c>
      <c r="C18" s="47" t="str">
        <f>VLOOKUP(F18,'Tablica rezultata'!D:F,3,0)</f>
        <v>Zagreb</v>
      </c>
      <c r="D18" s="47" t="str">
        <f>VLOOKUP(F18,'Tablica rezultata'!D:K,8,FALSE)</f>
        <v>https://vimeo.com/190259500</v>
      </c>
      <c r="E18" s="47" t="str">
        <f>VLOOKUP(F18,'Tablica rezultata'!D:L,9,0)</f>
        <v>Damir Keglević</v>
      </c>
      <c r="F18" s="44" t="s">
        <v>2471</v>
      </c>
      <c r="G18" s="47">
        <f>VLOOKUP(F18,'Tablica rezultata'!D:I,6,0)</f>
        <v>180</v>
      </c>
      <c r="H18" s="49">
        <f>VLOOKUP(F18,'Tablica rezultata'!D:J,7,0)</f>
        <v>6</v>
      </c>
      <c r="I18" s="11"/>
      <c r="J18" s="11"/>
      <c r="K18" s="12"/>
      <c r="L18" s="11"/>
      <c r="M18" s="12"/>
      <c r="N18" s="12"/>
      <c r="O18" s="14"/>
      <c r="P18" s="14"/>
    </row>
    <row r="19" spans="1:16" ht="15.75">
      <c r="A19" s="46">
        <f>IF((AND(H19=H18,G19=G18)),A18,COUNT($G$5:G19))</f>
        <v>15</v>
      </c>
      <c r="B19" s="47" t="str">
        <f>VLOOKUP(F19,'Tablica rezultata'!D:E,2,FALSE)</f>
        <v>OŠ dr. Vinka Žganca</v>
      </c>
      <c r="C19" s="47" t="str">
        <f>VLOOKUP(F19,'Tablica rezultata'!D:F,3,0)</f>
        <v>Zagreb</v>
      </c>
      <c r="D19" s="47" t="str">
        <f>VLOOKUP(F19,'Tablica rezultata'!D:K,8,FALSE)</f>
        <v>https://vimeo.com/190377591</v>
      </c>
      <c r="E19" s="47" t="str">
        <f>VLOOKUP(F19,'Tablica rezultata'!D:L,9,0)</f>
        <v>Snježana Duić</v>
      </c>
      <c r="F19" s="44" t="s">
        <v>2782</v>
      </c>
      <c r="G19" s="47">
        <f>VLOOKUP(F19,'Tablica rezultata'!D:I,6,0)</f>
        <v>170</v>
      </c>
      <c r="H19" s="49">
        <f>VLOOKUP(F19,'Tablica rezultata'!D:J,7,0)</f>
        <v>2.4</v>
      </c>
      <c r="I19" s="11"/>
      <c r="J19" s="11"/>
      <c r="K19" s="12"/>
      <c r="L19" s="11"/>
      <c r="M19" s="12"/>
      <c r="N19" s="12"/>
      <c r="O19" s="14"/>
      <c r="P19" s="14"/>
    </row>
    <row r="20" spans="1:16" ht="15.75">
      <c r="A20" s="46">
        <f>IF((AND(H20=H19,G20=G19)),A19,COUNT($G$5:G20))</f>
        <v>16</v>
      </c>
      <c r="B20" s="47" t="str">
        <f>VLOOKUP(F20,'Tablica rezultata'!D:E,2,FALSE)</f>
        <v>OŠ dr. Vinka Žganca</v>
      </c>
      <c r="C20" s="47" t="str">
        <f>VLOOKUP(F20,'Tablica rezultata'!D:F,3,0)</f>
        <v>Zagreb</v>
      </c>
      <c r="D20" s="47" t="str">
        <f>VLOOKUP(F20,'Tablica rezultata'!D:K,8,FALSE)</f>
        <v>https://vimeo.com/190377590</v>
      </c>
      <c r="E20" s="47" t="str">
        <f>VLOOKUP(F20,'Tablica rezultata'!D:L,9,0)</f>
        <v>Snježana Duić</v>
      </c>
      <c r="F20" s="44" t="s">
        <v>2781</v>
      </c>
      <c r="G20" s="47">
        <f>VLOOKUP(F20,'Tablica rezultata'!D:I,6,0)</f>
        <v>170</v>
      </c>
      <c r="H20" s="49">
        <f>VLOOKUP(F20,'Tablica rezultata'!D:J,7,0)</f>
        <v>2.8</v>
      </c>
      <c r="I20" s="11"/>
      <c r="J20" s="11"/>
      <c r="K20" s="12"/>
      <c r="L20" s="11"/>
      <c r="M20" s="12"/>
      <c r="N20" s="12"/>
      <c r="O20" s="14"/>
      <c r="P20" s="14"/>
    </row>
    <row r="21" spans="1:16" ht="15.75">
      <c r="A21" s="46">
        <f>IF((AND(H21=H20,G21=G20)),A20,COUNT($G$5:G21))</f>
        <v>17</v>
      </c>
      <c r="B21" s="47" t="str">
        <f>VLOOKUP(F21,'Tablica rezultata'!D:E,2,FALSE)</f>
        <v>Salezijanska osnovna škola</v>
      </c>
      <c r="C21" s="47" t="str">
        <f>VLOOKUP(F21,'Tablica rezultata'!D:F,3,0)</f>
        <v>Zagreb</v>
      </c>
      <c r="D21" s="47" t="str">
        <f>VLOOKUP(F21,'Tablica rezultata'!D:K,8,FALSE)</f>
        <v>https://vimeo.com/190409399</v>
      </c>
      <c r="E21" s="47" t="str">
        <f>VLOOKUP(F21,'Tablica rezultata'!D:L,9,0)</f>
        <v>Ivana Prusac</v>
      </c>
      <c r="F21" s="44" t="s">
        <v>2800</v>
      </c>
      <c r="G21" s="47">
        <f>VLOOKUP(F21,'Tablica rezultata'!D:I,6,0)</f>
        <v>170</v>
      </c>
      <c r="H21" s="49">
        <f>VLOOKUP(F21,'Tablica rezultata'!D:J,7,0)</f>
        <v>6</v>
      </c>
      <c r="I21" s="11"/>
      <c r="J21" s="11"/>
      <c r="K21" s="12"/>
      <c r="L21" s="11"/>
      <c r="M21" s="12"/>
      <c r="N21" s="12"/>
      <c r="O21" s="14"/>
      <c r="P21" s="14"/>
    </row>
    <row r="22" spans="1:16" ht="15.75">
      <c r="A22" s="46">
        <f>IF((AND(H22=H21,G22=G21)),A21,COUNT($G$5:G22))</f>
        <v>18</v>
      </c>
      <c r="B22" s="47" t="str">
        <f>VLOOKUP(F22,'Tablica rezultata'!D:E,2,FALSE)</f>
        <v>OŠ dr. Vinka Žganca</v>
      </c>
      <c r="C22" s="47" t="str">
        <f>VLOOKUP(F22,'Tablica rezultata'!D:F,3,0)</f>
        <v>Zagreb</v>
      </c>
      <c r="D22" s="47" t="str">
        <f>VLOOKUP(F22,'Tablica rezultata'!D:K,8,FALSE)</f>
        <v>https://vimeo.com/190377617</v>
      </c>
      <c r="E22" s="47" t="str">
        <f>VLOOKUP(F22,'Tablica rezultata'!D:L,9,0)</f>
        <v>Snježana Duić</v>
      </c>
      <c r="F22" s="44" t="s">
        <v>2777</v>
      </c>
      <c r="G22" s="48">
        <f>VLOOKUP(F22,'Tablica rezultata'!D:I,6,0)</f>
        <v>160</v>
      </c>
      <c r="H22" s="49">
        <f>VLOOKUP(F22,'Tablica rezultata'!D:J,7,0)</f>
        <v>2.8</v>
      </c>
      <c r="I22" s="11"/>
      <c r="J22" s="13"/>
      <c r="K22" s="12"/>
      <c r="L22" s="11"/>
      <c r="M22" s="12"/>
      <c r="N22" s="12"/>
      <c r="O22" s="14"/>
      <c r="P22" s="14"/>
    </row>
    <row r="23" spans="1:16" ht="15.75">
      <c r="A23" s="46">
        <f>IF((AND(H23=H22,G23=G22)),A22,COUNT($G$5:G23))</f>
        <v>19</v>
      </c>
      <c r="B23" s="47" t="str">
        <f>VLOOKUP(F23,'Tablica rezultata'!D:E,2,FALSE)</f>
        <v>OŠ dr. Vinka Žganca</v>
      </c>
      <c r="C23" s="47" t="str">
        <f>VLOOKUP(F23,'Tablica rezultata'!D:F,3,0)</f>
        <v>Zagreb</v>
      </c>
      <c r="D23" s="47" t="str">
        <f>VLOOKUP(F23,'Tablica rezultata'!D:K,8,FALSE)</f>
        <v>https://vimeo.com/190377505</v>
      </c>
      <c r="E23" s="47" t="str">
        <f>VLOOKUP(F23,'Tablica rezultata'!D:L,9,0)</f>
        <v>Snježana Duić</v>
      </c>
      <c r="F23" s="44" t="s">
        <v>2778</v>
      </c>
      <c r="G23" s="48">
        <f>VLOOKUP(F23,'Tablica rezultata'!D:I,6,0)</f>
        <v>160</v>
      </c>
      <c r="H23" s="49">
        <f>VLOOKUP(F23,'Tablica rezultata'!D:J,7,0)</f>
        <v>2.9</v>
      </c>
      <c r="I23" s="11"/>
      <c r="J23" s="13"/>
      <c r="K23" s="12"/>
      <c r="L23" s="11"/>
      <c r="M23" s="12"/>
      <c r="N23" s="12"/>
      <c r="O23" s="14"/>
      <c r="P23" s="14"/>
    </row>
    <row r="24" spans="1:16" ht="15.75">
      <c r="A24" s="46">
        <f>IF((AND(H24=H23,G24=G23)),A23,COUNT($G$5:G24))</f>
        <v>20</v>
      </c>
      <c r="B24" s="47" t="str">
        <f>VLOOKUP(F24,'Tablica rezultata'!D:E,2,FALSE)</f>
        <v>OŠ dr. Vinka Žganca</v>
      </c>
      <c r="C24" s="47" t="str">
        <f>VLOOKUP(F24,'Tablica rezultata'!D:F,3,0)</f>
        <v>Zagreb</v>
      </c>
      <c r="D24" s="47" t="str">
        <f>VLOOKUP(F24,'Tablica rezultata'!D:K,8,FALSE)</f>
        <v>https://vimeo.com/190377532</v>
      </c>
      <c r="E24" s="47" t="str">
        <f>VLOOKUP(F24,'Tablica rezultata'!D:L,9,0)</f>
        <v>Snježana Duić</v>
      </c>
      <c r="F24" s="44" t="s">
        <v>2779</v>
      </c>
      <c r="G24" s="47">
        <f>VLOOKUP(F24,'Tablica rezultata'!D:I,6,0)</f>
        <v>150</v>
      </c>
      <c r="H24" s="49">
        <f>VLOOKUP(F24,'Tablica rezultata'!D:J,7,0)</f>
        <v>2.8</v>
      </c>
      <c r="I24" s="11"/>
      <c r="J24" s="11"/>
      <c r="K24" s="12"/>
      <c r="L24" s="11"/>
      <c r="M24" s="12"/>
      <c r="N24" s="12"/>
      <c r="O24" s="14"/>
      <c r="P24" s="14"/>
    </row>
    <row r="25" spans="1:16" ht="15.75">
      <c r="A25" s="46">
        <f>IF((AND(H25=H24,G25=G24)),A24,COUNT($G$5:G25))</f>
        <v>21</v>
      </c>
      <c r="B25" s="47" t="str">
        <f>VLOOKUP(F25,'Tablica rezultata'!D:E,2,FALSE)</f>
        <v>OŠ dr. Vinka Žganca</v>
      </c>
      <c r="C25" s="47" t="str">
        <f>VLOOKUP(F25,'Tablica rezultata'!D:F,3,0)</f>
        <v>Zagreb</v>
      </c>
      <c r="D25" s="47" t="str">
        <f>VLOOKUP(F25,'Tablica rezultata'!D:K,8,FALSE)</f>
        <v>https://vimeo.com/190377535</v>
      </c>
      <c r="E25" s="47" t="str">
        <f>VLOOKUP(F25,'Tablica rezultata'!D:L,9,0)</f>
        <v>Snježana Duić</v>
      </c>
      <c r="F25" s="44" t="s">
        <v>2780</v>
      </c>
      <c r="G25" s="47">
        <f>VLOOKUP(F25,'Tablica rezultata'!D:I,6,0)</f>
        <v>150</v>
      </c>
      <c r="H25" s="49">
        <f>VLOOKUP(F25,'Tablica rezultata'!D:J,7,0)</f>
        <v>2.9</v>
      </c>
      <c r="I25" s="11"/>
      <c r="J25" s="13"/>
      <c r="K25" s="12"/>
      <c r="L25" s="11"/>
      <c r="M25" s="12"/>
      <c r="N25" s="12"/>
      <c r="O25" s="14"/>
      <c r="P25" s="14"/>
    </row>
    <row r="26" spans="1:16" ht="15.75">
      <c r="A26" s="46">
        <f>IF((AND(H26=H25,G26=G25)),A25,COUNT($G$5:G26))</f>
        <v>22</v>
      </c>
      <c r="B26" s="47" t="str">
        <f>VLOOKUP(F26,'Tablica rezultata'!D:E,2,FALSE)</f>
        <v>OŠ dr. Vinka Žganca</v>
      </c>
      <c r="C26" s="47" t="str">
        <f>VLOOKUP(F26,'Tablica rezultata'!D:F,3,0)</f>
        <v>Zagreb</v>
      </c>
      <c r="D26" s="47" t="str">
        <f>VLOOKUP(F26,'Tablica rezultata'!D:K,8,FALSE)</f>
        <v>https://vimeo.com/190377589</v>
      </c>
      <c r="E26" s="47" t="str">
        <f>VLOOKUP(F26,'Tablica rezultata'!D:L,9,0)</f>
        <v>Snježana Duić</v>
      </c>
      <c r="F26" s="44" t="s">
        <v>2785</v>
      </c>
      <c r="G26" s="47">
        <f>VLOOKUP(F26,'Tablica rezultata'!D:I,6,0)</f>
        <v>140</v>
      </c>
      <c r="H26" s="49">
        <f>VLOOKUP(F26,'Tablica rezultata'!D:J,7,0)</f>
        <v>2.7</v>
      </c>
      <c r="I26" s="11"/>
      <c r="J26" s="11"/>
      <c r="K26" s="12"/>
      <c r="L26" s="11"/>
      <c r="M26" s="12"/>
      <c r="N26" s="12"/>
      <c r="O26" s="14"/>
      <c r="P26" s="14"/>
    </row>
    <row r="27" spans="1:16" ht="15.75">
      <c r="A27" s="46">
        <f>IF((AND(H27=H26,G27=G26)),A26,COUNT($G$5:G27))</f>
        <v>23</v>
      </c>
      <c r="B27" s="47" t="str">
        <f>VLOOKUP(F27,'Tablica rezultata'!D:E,2,FALSE)</f>
        <v>OŠ dr. Vinka Žganca</v>
      </c>
      <c r="C27" s="47" t="str">
        <f>VLOOKUP(F27,'Tablica rezultata'!D:F,3,0)</f>
        <v>Zagreb</v>
      </c>
      <c r="D27" s="47" t="str">
        <f>VLOOKUP(F27,'Tablica rezultata'!D:K,8,FALSE)</f>
        <v>https://vimeo.com/190377586</v>
      </c>
      <c r="E27" s="47" t="str">
        <f>VLOOKUP(F27,'Tablica rezultata'!D:L,9,0)</f>
        <v>Snježana Duić</v>
      </c>
      <c r="F27" s="44" t="s">
        <v>2784</v>
      </c>
      <c r="G27" s="47">
        <f>VLOOKUP(F27,'Tablica rezultata'!D:I,6,0)</f>
        <v>130</v>
      </c>
      <c r="H27" s="49">
        <f>VLOOKUP(F27,'Tablica rezultata'!D:J,7,0)</f>
        <v>2.8</v>
      </c>
      <c r="I27" s="11"/>
      <c r="J27" s="11"/>
      <c r="K27" s="12"/>
      <c r="L27" s="11"/>
      <c r="M27" s="12"/>
      <c r="N27" s="12"/>
      <c r="O27" s="14"/>
      <c r="P27" s="14"/>
    </row>
    <row r="28" spans="1:16" ht="15.75">
      <c r="A28" s="46">
        <f>IF((AND(H28=H27,G28=G27)),A27,COUNT($G$5:G28))</f>
        <v>24</v>
      </c>
      <c r="B28" s="47" t="str">
        <f>VLOOKUP(F28,'Tablica rezultata'!D:E,2,FALSE)</f>
        <v>OŠ dr. Vinka Žganca</v>
      </c>
      <c r="C28" s="47" t="str">
        <f>VLOOKUP(F28,'Tablica rezultata'!D:F,3,0)</f>
        <v>Zagreb</v>
      </c>
      <c r="D28" s="47" t="str">
        <f>VLOOKUP(F28,'Tablica rezultata'!D:K,8,FALSE)</f>
        <v>https://vimeo.com/190377585</v>
      </c>
      <c r="E28" s="47" t="str">
        <f>VLOOKUP(F28,'Tablica rezultata'!D:L,9,0)</f>
        <v>Snježana Duić</v>
      </c>
      <c r="F28" s="44" t="s">
        <v>2783</v>
      </c>
      <c r="G28" s="47">
        <f>VLOOKUP(F28,'Tablica rezultata'!D:I,6,0)</f>
        <v>130</v>
      </c>
      <c r="H28" s="49">
        <f>VLOOKUP(F28,'Tablica rezultata'!D:J,7,0)</f>
        <v>3</v>
      </c>
      <c r="I28" s="11"/>
      <c r="J28" s="11"/>
      <c r="K28" s="12"/>
      <c r="L28" s="11"/>
      <c r="M28" s="12"/>
      <c r="N28" s="12"/>
      <c r="O28" s="14"/>
      <c r="P28" s="14"/>
    </row>
    <row r="29" spans="1:16" ht="15.75">
      <c r="A29" s="46">
        <f>IF((AND(H29=H28,G29=G28)),A28,COUNT($G$5:G29))</f>
        <v>25</v>
      </c>
      <c r="B29" s="47" t="str">
        <f>VLOOKUP(F29,'Tablica rezultata'!D:E,2,FALSE)</f>
        <v>Salezijanska osnovna škola</v>
      </c>
      <c r="C29" s="47" t="str">
        <f>VLOOKUP(F29,'Tablica rezultata'!D:F,3,0)</f>
        <v>Zagreb</v>
      </c>
      <c r="D29" s="47" t="str">
        <f>VLOOKUP(F29,'Tablica rezultata'!D:K,8,FALSE)</f>
        <v>https://vimeo.com/190409551</v>
      </c>
      <c r="E29" s="47" t="str">
        <f>VLOOKUP(F29,'Tablica rezultata'!D:L,9,0)</f>
        <v>Ivana Prusac</v>
      </c>
      <c r="F29" s="44" t="s">
        <v>2802</v>
      </c>
      <c r="G29" s="47">
        <f>VLOOKUP(F29,'Tablica rezultata'!D:I,6,0)</f>
        <v>130</v>
      </c>
      <c r="H29" s="49">
        <f>VLOOKUP(F29,'Tablica rezultata'!D:J,7,0)</f>
        <v>4.5</v>
      </c>
      <c r="I29" s="11"/>
      <c r="J29" s="13"/>
      <c r="K29" s="12"/>
      <c r="L29" s="11"/>
      <c r="M29" s="12"/>
      <c r="N29" s="12"/>
      <c r="O29" s="14"/>
      <c r="P29" s="14"/>
    </row>
    <row r="30" spans="1:16" ht="15.75">
      <c r="A30" s="46">
        <f>IF((AND(H30=H29,G30=G29)),A29,COUNT($G$5:G30))</f>
        <v>26</v>
      </c>
      <c r="B30" s="47" t="str">
        <f>VLOOKUP(F30,'Tablica rezultata'!D:E,2,FALSE)</f>
        <v>Udruga KUD CROATIA</v>
      </c>
      <c r="C30" s="47" t="str">
        <f>VLOOKUP(F30,'Tablica rezultata'!D:F,3,0)</f>
        <v>Zagreb</v>
      </c>
      <c r="D30" s="47" t="str">
        <f>VLOOKUP(F30,'Tablica rezultata'!D:K,8,FALSE)</f>
        <v>https://vimeo.com/190425214</v>
      </c>
      <c r="E30" s="47" t="str">
        <f>VLOOKUP(F30,'Tablica rezultata'!D:L,9,0)</f>
        <v>Damir Keglević</v>
      </c>
      <c r="F30" s="44" t="s">
        <v>2477</v>
      </c>
      <c r="G30" s="47">
        <f>VLOOKUP(F30,'Tablica rezultata'!D:I,6,0)</f>
        <v>100</v>
      </c>
      <c r="H30" s="49">
        <f>VLOOKUP(F30,'Tablica rezultata'!D:J,7,0)</f>
        <v>5</v>
      </c>
      <c r="I30" s="11"/>
      <c r="J30" s="13"/>
      <c r="K30" s="17"/>
      <c r="L30" s="11"/>
      <c r="M30" s="12"/>
      <c r="N30" s="12"/>
      <c r="O30" s="14"/>
      <c r="P30" s="14"/>
    </row>
    <row r="31" spans="1:16" ht="15.75">
      <c r="A31" s="46">
        <f>IF((AND(H31=H30,G31=G30)),A30,COUNT($G$5:G31))</f>
        <v>27</v>
      </c>
      <c r="B31" s="47" t="str">
        <f>VLOOKUP(F31,'Tablica rezultata'!D:E,2,FALSE)</f>
        <v>Udruga KUD CROATIA</v>
      </c>
      <c r="C31" s="47" t="str">
        <f>VLOOKUP(F31,'Tablica rezultata'!D:F,3,0)</f>
        <v>Zagreb</v>
      </c>
      <c r="D31" s="47">
        <f>VLOOKUP(F31,'Tablica rezultata'!D:K,8,FALSE)</f>
        <v>0</v>
      </c>
      <c r="E31" s="47" t="str">
        <f>VLOOKUP(F31,'Tablica rezultata'!D:L,9,0)</f>
        <v>Damir Keglević</v>
      </c>
      <c r="F31" s="44" t="s">
        <v>2468</v>
      </c>
      <c r="G31" s="47">
        <f>VLOOKUP(F31,'Tablica rezultata'!D:I,6,0)</f>
        <v>0</v>
      </c>
      <c r="H31" s="49">
        <f>VLOOKUP(F31,'Tablica rezultata'!D:J,7,0)</f>
        <v>100</v>
      </c>
      <c r="I31" s="11"/>
      <c r="J31" s="13"/>
      <c r="K31" s="17"/>
      <c r="L31" s="11"/>
      <c r="M31" s="12"/>
      <c r="N31" s="12"/>
      <c r="O31" s="14"/>
      <c r="P31" s="14"/>
    </row>
    <row r="32" spans="1:16" ht="15.75">
      <c r="A32" s="46">
        <f>IF((AND(H32=H31,G32=G31)),A31,COUNT($G$5:G32))</f>
        <v>27</v>
      </c>
      <c r="B32" s="47" t="str">
        <f>VLOOKUP(F32,'Tablica rezultata'!D:E,2,FALSE)</f>
        <v>Udruga KUD CROATIA</v>
      </c>
      <c r="C32" s="47" t="str">
        <f>VLOOKUP(F32,'Tablica rezultata'!D:F,3,0)</f>
        <v>Zagreb</v>
      </c>
      <c r="D32" s="47">
        <f>VLOOKUP(F32,'Tablica rezultata'!D:K,8,FALSE)</f>
        <v>0</v>
      </c>
      <c r="E32" s="47" t="str">
        <f>VLOOKUP(F32,'Tablica rezultata'!D:L,9,0)</f>
        <v>Damir Keglević</v>
      </c>
      <c r="F32" s="44" t="s">
        <v>2470</v>
      </c>
      <c r="G32" s="47">
        <f>VLOOKUP(F32,'Tablica rezultata'!D:I,6,0)</f>
        <v>0</v>
      </c>
      <c r="H32" s="49">
        <f>VLOOKUP(F32,'Tablica rezultata'!D:J,7,0)</f>
        <v>100</v>
      </c>
    </row>
    <row r="33" spans="1:16">
      <c r="A33" s="24"/>
      <c r="B33" s="24"/>
      <c r="C33" s="24"/>
      <c r="D33" s="24"/>
      <c r="E33" s="24"/>
      <c r="F33" s="24"/>
      <c r="G33" s="24"/>
      <c r="H33" s="24"/>
    </row>
    <row r="34" spans="1:16">
      <c r="A34" s="24"/>
      <c r="B34" s="24"/>
      <c r="C34" s="24"/>
      <c r="D34" s="24"/>
      <c r="E34" s="24"/>
      <c r="F34" s="24"/>
      <c r="G34" s="24"/>
      <c r="H34" s="24"/>
    </row>
    <row r="35" spans="1:16" ht="18.75">
      <c r="A35" s="24"/>
      <c r="B35" s="19" t="s">
        <v>36</v>
      </c>
      <c r="C35" s="24"/>
      <c r="D35" s="24"/>
      <c r="E35" s="24"/>
      <c r="F35" s="24"/>
      <c r="G35" s="24"/>
      <c r="H35" s="24"/>
    </row>
    <row r="36" spans="1:16" ht="18.75">
      <c r="A36" s="24"/>
      <c r="B36" s="25"/>
      <c r="C36" s="24"/>
      <c r="D36" s="24"/>
      <c r="E36" s="24"/>
      <c r="F36" s="24"/>
      <c r="G36" s="24"/>
      <c r="H36" s="24"/>
    </row>
    <row r="37" spans="1:16" ht="42" customHeight="1">
      <c r="A37" s="43" t="s">
        <v>2</v>
      </c>
      <c r="B37" s="22" t="s">
        <v>2641</v>
      </c>
      <c r="C37" s="22" t="s">
        <v>2644</v>
      </c>
      <c r="D37" s="22" t="s">
        <v>9</v>
      </c>
      <c r="E37" s="22" t="s">
        <v>4</v>
      </c>
      <c r="F37" s="22" t="s">
        <v>2642</v>
      </c>
      <c r="G37" s="22" t="s">
        <v>2956</v>
      </c>
      <c r="H37" s="22" t="s">
        <v>5</v>
      </c>
      <c r="I37" s="11"/>
      <c r="J37" s="11"/>
      <c r="K37" s="12"/>
      <c r="L37" s="11"/>
      <c r="M37" s="12"/>
      <c r="N37" s="12"/>
      <c r="O37" s="14"/>
      <c r="P37" s="14"/>
    </row>
    <row r="38" spans="1:16" ht="15.75">
      <c r="A38" s="46">
        <f>IF((AND(H38=H37,G38=G37)),A37,COUNT($G$38:G38))</f>
        <v>1</v>
      </c>
      <c r="B38" s="47" t="str">
        <f>VLOOKUP(F38,'Tablica rezultata'!D:E,2,FALSE)</f>
        <v>OŠ Julija Klovića</v>
      </c>
      <c r="C38" s="47" t="str">
        <f>VLOOKUP(F38,'Tablica rezultata'!D:F,3,0)</f>
        <v>Zagreb</v>
      </c>
      <c r="D38" s="47" t="str">
        <f>VLOOKUP(F38,'Tablica rezultata'!D:K,8,FALSE)</f>
        <v>https://vimeo.com/189925113</v>
      </c>
      <c r="E38" s="47" t="str">
        <f>VLOOKUP(F38,'Tablica rezultata'!D:L,9,0)</f>
        <v>Petar Dobrić</v>
      </c>
      <c r="F38" s="26" t="s">
        <v>142</v>
      </c>
      <c r="G38" s="47">
        <f>VLOOKUP(F38,'Tablica rezultata'!D:I,6,0)</f>
        <v>340</v>
      </c>
      <c r="H38" s="49">
        <f>VLOOKUP(F38,'Tablica rezultata'!D:J,7,0)</f>
        <v>11.7</v>
      </c>
    </row>
    <row r="39" spans="1:16" ht="15.75">
      <c r="A39" s="46">
        <f>IF((AND(H39=H38,G39=G38)),A38,COUNT($G$38:G39))</f>
        <v>2</v>
      </c>
      <c r="B39" s="47" t="str">
        <f>VLOOKUP(F39,'Tablica rezultata'!D:E,2,FALSE)</f>
        <v>OŠ Stenjevec</v>
      </c>
      <c r="C39" s="47" t="str">
        <f>VLOOKUP(F39,'Tablica rezultata'!D:F,3,0)</f>
        <v>Zagreb</v>
      </c>
      <c r="D39" s="47" t="str">
        <f>VLOOKUP(F39,'Tablica rezultata'!D:K,8,FALSE)</f>
        <v>https://vimeo.com/groups/414712/videos/190305878</v>
      </c>
      <c r="E39" s="47" t="str">
        <f>VLOOKUP(F39,'Tablica rezultata'!D:L,9,0)</f>
        <v>Antonija Čačinović</v>
      </c>
      <c r="F39" s="26" t="s">
        <v>2795</v>
      </c>
      <c r="G39" s="47">
        <f>VLOOKUP(F39,'Tablica rezultata'!D:I,6,0)</f>
        <v>340</v>
      </c>
      <c r="H39" s="49">
        <f>VLOOKUP(F39,'Tablica rezultata'!D:J,7,0)</f>
        <v>12.9</v>
      </c>
    </row>
    <row r="40" spans="1:16" ht="15.75">
      <c r="A40" s="46">
        <f>IF((AND(H40=H39,G40=G39)),A39,COUNT($G$38:G40))</f>
        <v>3</v>
      </c>
      <c r="B40" s="47" t="str">
        <f>VLOOKUP(F40,'Tablica rezultata'!D:E,2,FALSE)</f>
        <v>OŠ Nikola Tesla</v>
      </c>
      <c r="C40" s="47" t="str">
        <f>VLOOKUP(F40,'Tablica rezultata'!D:F,3,0)</f>
        <v>Zagreb</v>
      </c>
      <c r="D40" s="47" t="str">
        <f>VLOOKUP(F40,'Tablica rezultata'!D:K,8,FALSE)</f>
        <v>https://vimeo.com/190447621</v>
      </c>
      <c r="E40" s="47" t="str">
        <f>VLOOKUP(F40,'Tablica rezultata'!D:L,9,0)</f>
        <v>Romina Dubajić</v>
      </c>
      <c r="F40" s="26" t="s">
        <v>3021</v>
      </c>
      <c r="G40" s="47">
        <f>VLOOKUP(F40,'Tablica rezultata'!D:I,6,0)</f>
        <v>340</v>
      </c>
      <c r="H40" s="49">
        <f>VLOOKUP(F40,'Tablica rezultata'!D:J,7,0)</f>
        <v>13</v>
      </c>
    </row>
    <row r="41" spans="1:16" ht="15.75">
      <c r="A41" s="46">
        <f>IF((AND(H41=H40,G41=G40)),A40,COUNT($G$38:G41))</f>
        <v>4</v>
      </c>
      <c r="B41" s="47" t="str">
        <f>VLOOKUP(F41,'Tablica rezultata'!D:E,2,FALSE)</f>
        <v>OŠ Nikola Tesla</v>
      </c>
      <c r="C41" s="47" t="str">
        <f>VLOOKUP(F41,'Tablica rezultata'!D:F,3,0)</f>
        <v>Zagreb</v>
      </c>
      <c r="D41" s="47" t="str">
        <f>VLOOKUP(F41,'Tablica rezultata'!D:K,8,FALSE)</f>
        <v>https://vimeo.com/190447973</v>
      </c>
      <c r="E41" s="47" t="str">
        <f>VLOOKUP(F41,'Tablica rezultata'!D:L,9,0)</f>
        <v>Romina Dubajić</v>
      </c>
      <c r="F41" s="26" t="s">
        <v>3025</v>
      </c>
      <c r="G41" s="47">
        <f>VLOOKUP(F41,'Tablica rezultata'!D:I,6,0)</f>
        <v>340</v>
      </c>
      <c r="H41" s="49">
        <f>VLOOKUP(F41,'Tablica rezultata'!D:J,7,0)</f>
        <v>14</v>
      </c>
    </row>
    <row r="42" spans="1:16" ht="15.75">
      <c r="A42" s="46">
        <f>IF((AND(H42=H41,G42=G41)),A41,COUNT($G$38:G42))</f>
        <v>5</v>
      </c>
      <c r="B42" s="47" t="str">
        <f>VLOOKUP(F42,'Tablica rezultata'!D:E,2,FALSE)</f>
        <v>OŠ Stenjevec</v>
      </c>
      <c r="C42" s="47" t="str">
        <f>VLOOKUP(F42,'Tablica rezultata'!D:F,3,0)</f>
        <v>Zagreb</v>
      </c>
      <c r="D42" s="47" t="str">
        <f>VLOOKUP(F42,'Tablica rezultata'!D:K,8,FALSE)</f>
        <v>https://vimeo.com/groups/414712/videos/190305881</v>
      </c>
      <c r="E42" s="47" t="str">
        <f>VLOOKUP(F42,'Tablica rezultata'!D:L,9,0)</f>
        <v>Antonija Čačinović</v>
      </c>
      <c r="F42" s="26" t="s">
        <v>2794</v>
      </c>
      <c r="G42" s="47">
        <f>VLOOKUP(F42,'Tablica rezultata'!D:I,6,0)</f>
        <v>340</v>
      </c>
      <c r="H42" s="49">
        <f>VLOOKUP(F42,'Tablica rezultata'!D:J,7,0)</f>
        <v>14.1</v>
      </c>
    </row>
    <row r="43" spans="1:16" ht="15.75">
      <c r="A43" s="46">
        <f>IF((AND(H43=H42,G43=G42)),A42,COUNT($G$38:G43))</f>
        <v>6</v>
      </c>
      <c r="B43" s="47" t="str">
        <f>VLOOKUP(F43,'Tablica rezultata'!D:E,2,FALSE)</f>
        <v>OŠ bana Josipa Jelačića</v>
      </c>
      <c r="C43" s="47" t="str">
        <f>VLOOKUP(F43,'Tablica rezultata'!D:F,3,0)</f>
        <v>Zagreb</v>
      </c>
      <c r="D43" s="47" t="str">
        <f>VLOOKUP(F43,'Tablica rezultata'!D:K,8,FALSE)</f>
        <v>https://vimeo.com/190152873</v>
      </c>
      <c r="E43" s="47" t="str">
        <f>VLOOKUP(F43,'Tablica rezultata'!D:L,9,0)</f>
        <v>Ivan Gotić</v>
      </c>
      <c r="F43" s="26" t="s">
        <v>1145</v>
      </c>
      <c r="G43" s="47">
        <f>VLOOKUP(F43,'Tablica rezultata'!D:I,6,0)</f>
        <v>310</v>
      </c>
      <c r="H43" s="49">
        <f>VLOOKUP(F43,'Tablica rezultata'!D:J,7,0)</f>
        <v>9</v>
      </c>
    </row>
    <row r="44" spans="1:16" ht="15.75">
      <c r="A44" s="46">
        <f>IF((AND(H44=H43,G44=G43)),A43,COUNT($G$38:G44))</f>
        <v>6</v>
      </c>
      <c r="B44" s="47" t="str">
        <f>VLOOKUP(F44,'Tablica rezultata'!D:E,2,FALSE)</f>
        <v>OŠ bana Josipa Jelačića</v>
      </c>
      <c r="C44" s="47" t="str">
        <f>VLOOKUP(F44,'Tablica rezultata'!D:F,3,0)</f>
        <v>Zagreb</v>
      </c>
      <c r="D44" s="47" t="str">
        <f>VLOOKUP(F44,'Tablica rezultata'!D:K,8,FALSE)</f>
        <v>https://vimeo.com/190152874</v>
      </c>
      <c r="E44" s="47" t="str">
        <f>VLOOKUP(F44,'Tablica rezultata'!D:L,9,0)</f>
        <v>Ivan Gotić</v>
      </c>
      <c r="F44" s="26" t="s">
        <v>1148</v>
      </c>
      <c r="G44" s="47">
        <f>VLOOKUP(F44,'Tablica rezultata'!D:I,6,0)</f>
        <v>310</v>
      </c>
      <c r="H44" s="49">
        <f>VLOOKUP(F44,'Tablica rezultata'!D:J,7,0)</f>
        <v>9</v>
      </c>
    </row>
    <row r="45" spans="1:16" ht="15.75">
      <c r="A45" s="46">
        <f>IF((AND(H45=H44,G45=G44)),A44,COUNT($G$38:G45))</f>
        <v>8</v>
      </c>
      <c r="B45" s="47" t="str">
        <f>VLOOKUP(F45,'Tablica rezultata'!D:E,2,FALSE)</f>
        <v>OŠ dr. Vinka Žganca</v>
      </c>
      <c r="C45" s="47" t="str">
        <f>VLOOKUP(F45,'Tablica rezultata'!D:F,3,0)</f>
        <v>Zagreb</v>
      </c>
      <c r="D45" s="47" t="str">
        <f>VLOOKUP(F45,'Tablica rezultata'!D:K,8,FALSE)</f>
        <v>https://vimeo.com/190377622</v>
      </c>
      <c r="E45" s="47" t="str">
        <f>VLOOKUP(F45,'Tablica rezultata'!D:L,9,0)</f>
        <v>Maida Kendić</v>
      </c>
      <c r="F45" s="26" t="s">
        <v>2774</v>
      </c>
      <c r="G45" s="47">
        <f>VLOOKUP(F45,'Tablica rezultata'!D:I,6,0)</f>
        <v>310</v>
      </c>
      <c r="H45" s="49">
        <f>VLOOKUP(F45,'Tablica rezultata'!D:J,7,0)</f>
        <v>14</v>
      </c>
    </row>
    <row r="46" spans="1:16" ht="15.75">
      <c r="A46" s="46">
        <f>IF((AND(H46=H45,G46=G45)),A45,COUNT($G$38:G46))</f>
        <v>9</v>
      </c>
      <c r="B46" s="47" t="str">
        <f>VLOOKUP(F46,'Tablica rezultata'!D:E,2,FALSE)</f>
        <v>OŠ bana Josipa Jelačića</v>
      </c>
      <c r="C46" s="47" t="str">
        <f>VLOOKUP(F46,'Tablica rezultata'!D:F,3,0)</f>
        <v>Zagreb</v>
      </c>
      <c r="D46" s="47" t="str">
        <f>VLOOKUP(F46,'Tablica rezultata'!D:K,8,FALSE)</f>
        <v>https://vimeo.com/190152875</v>
      </c>
      <c r="E46" s="47" t="str">
        <f>VLOOKUP(F46,'Tablica rezultata'!D:L,9,0)</f>
        <v>Ivan Gotić</v>
      </c>
      <c r="F46" s="26" t="s">
        <v>1152</v>
      </c>
      <c r="G46" s="48">
        <f>VLOOKUP(F46,'Tablica rezultata'!D:I,6,0)</f>
        <v>300</v>
      </c>
      <c r="H46" s="49">
        <f>VLOOKUP(F46,'Tablica rezultata'!D:J,7,0)</f>
        <v>9</v>
      </c>
    </row>
    <row r="47" spans="1:16" ht="15.75">
      <c r="A47" s="46">
        <f>IF((AND(H47=H46,G47=G46)),A46,COUNT($G$38:G47))</f>
        <v>10</v>
      </c>
      <c r="B47" s="47" t="str">
        <f>VLOOKUP(F47,'Tablica rezultata'!D:E,2,FALSE)</f>
        <v>OŠ dr. Vinka Žganca</v>
      </c>
      <c r="C47" s="47" t="str">
        <f>VLOOKUP(F47,'Tablica rezultata'!D:F,3,0)</f>
        <v>Zagreb</v>
      </c>
      <c r="D47" s="47" t="str">
        <f>VLOOKUP(F47,'Tablica rezultata'!D:K,8,FALSE)</f>
        <v>https://vimeo.com/190377625</v>
      </c>
      <c r="E47" s="47" t="str">
        <f>VLOOKUP(F47,'Tablica rezultata'!D:L,9,0)</f>
        <v>Maida Kendić</v>
      </c>
      <c r="F47" s="26" t="s">
        <v>2776</v>
      </c>
      <c r="G47" s="47">
        <f>VLOOKUP(F47,'Tablica rezultata'!D:I,6,0)</f>
        <v>290</v>
      </c>
      <c r="H47" s="49">
        <f>VLOOKUP(F47,'Tablica rezultata'!D:J,7,0)</f>
        <v>4.5</v>
      </c>
    </row>
    <row r="48" spans="1:16" ht="15.75">
      <c r="A48" s="46">
        <f>IF((AND(H48=H47,G48=G47)),A47,COUNT($G$38:G48))</f>
        <v>11</v>
      </c>
      <c r="B48" s="47" t="str">
        <f>VLOOKUP(F48,'Tablica rezultata'!D:E,2,FALSE)</f>
        <v>OŠ dr. Vinka Žganca</v>
      </c>
      <c r="C48" s="47" t="str">
        <f>VLOOKUP(F48,'Tablica rezultata'!D:F,3,0)</f>
        <v>Zagreb</v>
      </c>
      <c r="D48" s="47" t="str">
        <f>VLOOKUP(F48,'Tablica rezultata'!D:K,8,FALSE)</f>
        <v>https://vimeo.com/190377623</v>
      </c>
      <c r="E48" s="47" t="str">
        <f>VLOOKUP(F48,'Tablica rezultata'!D:L,9,0)</f>
        <v>Maida Kendić</v>
      </c>
      <c r="F48" s="26" t="s">
        <v>2775</v>
      </c>
      <c r="G48" s="47">
        <f>VLOOKUP(F48,'Tablica rezultata'!D:I,6,0)</f>
        <v>290</v>
      </c>
      <c r="H48" s="49">
        <f>VLOOKUP(F48,'Tablica rezultata'!D:J,7,0)</f>
        <v>4.7</v>
      </c>
    </row>
    <row r="49" spans="1:8" ht="15.75">
      <c r="A49" s="46">
        <f>IF((AND(H49=H48,G49=G48)),A48,COUNT($G$38:G49))</f>
        <v>12</v>
      </c>
      <c r="B49" s="47" t="str">
        <f>VLOOKUP(F49,'Tablica rezultata'!D:E,2,FALSE)</f>
        <v>OŠ bana Josipa Jelačića</v>
      </c>
      <c r="C49" s="47" t="str">
        <f>VLOOKUP(F49,'Tablica rezultata'!D:F,3,0)</f>
        <v>Zagreb</v>
      </c>
      <c r="D49" s="47" t="str">
        <f>VLOOKUP(F49,'Tablica rezultata'!D:K,8,FALSE)</f>
        <v>https://vimeo.com/190152876</v>
      </c>
      <c r="E49" s="47" t="str">
        <f>VLOOKUP(F49,'Tablica rezultata'!D:L,9,0)</f>
        <v>Ivan Gotić</v>
      </c>
      <c r="F49" s="26" t="s">
        <v>1150</v>
      </c>
      <c r="G49" s="47">
        <f>VLOOKUP(F49,'Tablica rezultata'!D:I,6,0)</f>
        <v>290</v>
      </c>
      <c r="H49" s="49">
        <f>VLOOKUP(F49,'Tablica rezultata'!D:J,7,0)</f>
        <v>8</v>
      </c>
    </row>
    <row r="50" spans="1:8" ht="15.75">
      <c r="A50" s="46">
        <f>IF((AND(H50=H49,G50=G49)),A49,COUNT($G$38:G50))</f>
        <v>13</v>
      </c>
      <c r="B50" s="47" t="str">
        <f>VLOOKUP(F50,'Tablica rezultata'!D:E,2,FALSE)</f>
        <v>OŠ dr. Vinka Žganca</v>
      </c>
      <c r="C50" s="47" t="str">
        <f>VLOOKUP(F50,'Tablica rezultata'!D:F,3,0)</f>
        <v>Zagreb</v>
      </c>
      <c r="D50" s="47" t="str">
        <f>VLOOKUP(F50,'Tablica rezultata'!D:K,8,FALSE)</f>
        <v>https://vimeo.com/190377618</v>
      </c>
      <c r="E50" s="47" t="str">
        <f>VLOOKUP(F50,'Tablica rezultata'!D:L,9,0)</f>
        <v>Maida Kendić</v>
      </c>
      <c r="F50" s="26" t="s">
        <v>2772</v>
      </c>
      <c r="G50" s="48">
        <f>VLOOKUP(F50,'Tablica rezultata'!D:I,6,0)</f>
        <v>280</v>
      </c>
      <c r="H50" s="49">
        <f>VLOOKUP(F50,'Tablica rezultata'!D:J,7,0)</f>
        <v>4.4000000000000004</v>
      </c>
    </row>
    <row r="51" spans="1:8" ht="15.75">
      <c r="A51" s="46">
        <f>IF((AND(H51=H50,G51=G50)),A50,COUNT($G$38:G51))</f>
        <v>14</v>
      </c>
      <c r="B51" s="47" t="str">
        <f>VLOOKUP(F51,'Tablica rezultata'!D:E,2,FALSE)</f>
        <v>OŠ dr. Vinka Žganca</v>
      </c>
      <c r="C51" s="47" t="str">
        <f>VLOOKUP(F51,'Tablica rezultata'!D:F,3,0)</f>
        <v>Zagreb</v>
      </c>
      <c r="D51" s="47" t="str">
        <f>VLOOKUP(F51,'Tablica rezultata'!D:K,8,FALSE)</f>
        <v>https://vimeo.com/190377619</v>
      </c>
      <c r="E51" s="47" t="str">
        <f>VLOOKUP(F51,'Tablica rezultata'!D:L,9,0)</f>
        <v>Maida Kendić</v>
      </c>
      <c r="F51" s="26" t="s">
        <v>2773</v>
      </c>
      <c r="G51" s="47">
        <f>VLOOKUP(F51,'Tablica rezultata'!D:I,6,0)</f>
        <v>260</v>
      </c>
      <c r="H51" s="49">
        <f>VLOOKUP(F51,'Tablica rezultata'!D:J,7,0)</f>
        <v>13.9</v>
      </c>
    </row>
  </sheetData>
  <sortState ref="A38:H51">
    <sortCondition descending="1" ref="G38:G51"/>
    <sortCondition ref="H38:H51"/>
  </sortState>
  <mergeCells count="1">
    <mergeCell ref="B1:F1"/>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17.5703125" style="10" bestFit="1" customWidth="1"/>
    <col min="7" max="7" width="9.7109375" style="10" bestFit="1" customWidth="1"/>
    <col min="8" max="8" width="31" style="10" bestFit="1" customWidth="1"/>
  </cols>
  <sheetData>
    <row r="1" spans="1:16" ht="23.25">
      <c r="B1" s="54" t="s">
        <v>2903</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Pavao Belas</v>
      </c>
      <c r="C5" s="47" t="str">
        <f>VLOOKUP(F5,'Tablica rezultata'!D:F,3,0)</f>
        <v>Brdovec</v>
      </c>
      <c r="D5" s="47" t="str">
        <f>VLOOKUP(F5,'Tablica rezultata'!D:K,8,FALSE)</f>
        <v>https://vimeo.com/190430034</v>
      </c>
      <c r="E5" s="47" t="str">
        <f>VLOOKUP(F5,'Tablica rezultata'!D:L,9,0)</f>
        <v>Tomislav Cerinski</v>
      </c>
      <c r="F5" s="44" t="s">
        <v>2112</v>
      </c>
      <c r="G5" s="48">
        <f>VLOOKUP(F5,'Tablica rezultata'!D:I,6,0)</f>
        <v>190</v>
      </c>
      <c r="H5" s="49">
        <f>VLOOKUP(F5,'Tablica rezultata'!D:J,7,0)</f>
        <v>9.1999999999999993</v>
      </c>
      <c r="I5" s="11"/>
      <c r="J5" s="11"/>
      <c r="K5" s="12"/>
      <c r="L5" s="11"/>
      <c r="M5" s="12"/>
      <c r="N5" s="12"/>
      <c r="O5" s="14"/>
      <c r="P5" s="14"/>
    </row>
    <row r="6" spans="1:16">
      <c r="A6" s="24"/>
      <c r="B6" s="24"/>
      <c r="C6" s="24"/>
      <c r="D6" s="24"/>
      <c r="E6" s="24"/>
      <c r="F6" s="24"/>
      <c r="G6" s="24"/>
      <c r="H6" s="24"/>
    </row>
    <row r="7" spans="1:16">
      <c r="A7" s="24"/>
      <c r="B7" s="24"/>
      <c r="C7" s="24"/>
      <c r="D7" s="24"/>
      <c r="E7" s="24"/>
      <c r="F7" s="24"/>
      <c r="G7" s="24"/>
      <c r="H7" s="24"/>
    </row>
    <row r="8" spans="1:16" ht="18.75">
      <c r="A8" s="24"/>
      <c r="B8" s="19" t="s">
        <v>36</v>
      </c>
      <c r="C8" s="24"/>
      <c r="D8" s="24"/>
      <c r="E8" s="24"/>
      <c r="F8" s="24"/>
      <c r="G8" s="24"/>
      <c r="H8" s="24"/>
    </row>
    <row r="9" spans="1:16" ht="18.75">
      <c r="A9" s="24"/>
      <c r="B9" s="25"/>
      <c r="C9" s="24"/>
      <c r="D9" s="24"/>
      <c r="E9" s="24"/>
      <c r="F9" s="24"/>
      <c r="G9" s="24"/>
      <c r="H9" s="24"/>
    </row>
    <row r="10" spans="1:16" ht="42" customHeight="1">
      <c r="A10" s="43" t="s">
        <v>2</v>
      </c>
      <c r="B10" s="22" t="s">
        <v>2641</v>
      </c>
      <c r="C10" s="22" t="s">
        <v>2644</v>
      </c>
      <c r="D10" s="22" t="s">
        <v>9</v>
      </c>
      <c r="E10" s="22" t="s">
        <v>4</v>
      </c>
      <c r="F10" s="22" t="s">
        <v>2642</v>
      </c>
      <c r="G10" s="22" t="s">
        <v>2956</v>
      </c>
      <c r="H10" s="22" t="s">
        <v>5</v>
      </c>
      <c r="I10" s="11"/>
      <c r="J10" s="11"/>
      <c r="K10" s="12"/>
      <c r="L10" s="11"/>
      <c r="M10" s="12"/>
      <c r="N10" s="12"/>
      <c r="O10" s="14"/>
      <c r="P10" s="14"/>
    </row>
  </sheetData>
  <mergeCells count="1">
    <mergeCell ref="B1:F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45"/>
  <sheetViews>
    <sheetView showGridLines="0" zoomScaleNormal="100" workbookViewId="0"/>
  </sheetViews>
  <sheetFormatPr defaultRowHeight="15"/>
  <cols>
    <col min="1" max="1" width="9.140625" style="10"/>
    <col min="2" max="2" width="51" style="10" bestFit="1" customWidth="1"/>
    <col min="3" max="4" width="29.42578125" style="10" bestFit="1" customWidth="1"/>
    <col min="5" max="5" width="14.85546875" style="10" bestFit="1" customWidth="1"/>
    <col min="6" max="6" width="20.42578125" style="10" bestFit="1" customWidth="1"/>
    <col min="7" max="7" width="9.140625" style="10" bestFit="1" customWidth="1"/>
    <col min="8" max="8" width="31" style="10" bestFit="1" customWidth="1"/>
  </cols>
  <sheetData>
    <row r="1" spans="1:16" ht="23.25">
      <c r="B1" s="54" t="s">
        <v>2874</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23">
        <f>IF((AND(H5=H4,G5=G4)),A4,COUNT($G$5:G5))</f>
        <v>1</v>
      </c>
      <c r="B5" s="16" t="str">
        <f>VLOOKUP(F5,'Tablica rezultata'!D:E,2,FALSE)</f>
        <v>ISKRA - Centar za edukaciju i savjetovanje</v>
      </c>
      <c r="C5" s="16" t="str">
        <f>VLOOKUP(F5,'Tablica rezultata'!D:F,3,0)</f>
        <v>Zagreb</v>
      </c>
      <c r="D5" s="16" t="str">
        <f>VLOOKUP(F5,'Tablica rezultata'!D:K,8,FALSE)</f>
        <v>https://vimeo.com/190434091</v>
      </c>
      <c r="E5" s="16" t="str">
        <f>VLOOKUP(F5,'Tablica rezultata'!D:L,9,0)</f>
        <v>Leo Mazzi</v>
      </c>
      <c r="F5" s="44" t="s">
        <v>1615</v>
      </c>
      <c r="G5" s="15">
        <f>VLOOKUP(F5,'Tablica rezultata'!D:I,6,0)</f>
        <v>190</v>
      </c>
      <c r="H5" s="31">
        <f>VLOOKUP(F5,'Tablica rezultata'!D:J,7,0)</f>
        <v>4.3</v>
      </c>
      <c r="I5" s="11"/>
      <c r="J5" s="11"/>
      <c r="K5" s="12"/>
      <c r="L5" s="11"/>
      <c r="M5" s="12"/>
      <c r="N5" s="12"/>
      <c r="O5" s="14"/>
      <c r="P5" s="14"/>
    </row>
    <row r="6" spans="1:16" ht="15.75">
      <c r="A6" s="23">
        <f>IF((AND(H6=H5,G6=G5)),A5,COUNT($G$5:G6))</f>
        <v>2</v>
      </c>
      <c r="B6" s="16" t="str">
        <f>VLOOKUP(F6,'Tablica rezultata'!D:E,2,FALSE)</f>
        <v>ISKRA - Centar za edukaciju i savjetovanje</v>
      </c>
      <c r="C6" s="16" t="str">
        <f>VLOOKUP(F6,'Tablica rezultata'!D:F,3,0)</f>
        <v>Zagreb</v>
      </c>
      <c r="D6" s="16" t="str">
        <f>VLOOKUP(F6,'Tablica rezultata'!D:K,8,FALSE)</f>
        <v>https://vimeo.com/190433690</v>
      </c>
      <c r="E6" s="16" t="str">
        <f>VLOOKUP(F6,'Tablica rezultata'!D:L,9,0)</f>
        <v>Leo Mazzi</v>
      </c>
      <c r="F6" s="44" t="s">
        <v>1618</v>
      </c>
      <c r="G6" s="15">
        <f>VLOOKUP(F6,'Tablica rezultata'!D:I,6,0)</f>
        <v>190</v>
      </c>
      <c r="H6" s="31">
        <f>VLOOKUP(F6,'Tablica rezultata'!D:J,7,0)</f>
        <v>4.5</v>
      </c>
      <c r="I6" s="11"/>
      <c r="J6" s="11"/>
      <c r="K6" s="12"/>
      <c r="L6" s="11"/>
      <c r="M6" s="12"/>
      <c r="N6" s="12"/>
      <c r="O6" s="14"/>
      <c r="P6" s="14"/>
    </row>
    <row r="7" spans="1:16" ht="15.75">
      <c r="A7" s="23">
        <f>IF((AND(H7=H6,G7=G6)),A6,COUNT($G$5:G7))</f>
        <v>3</v>
      </c>
      <c r="B7" s="16" t="str">
        <f>VLOOKUP(F7,'Tablica rezultata'!D:E,2,FALSE)</f>
        <v>ISKRA - Centar za edukaciju i savjetovanje</v>
      </c>
      <c r="C7" s="16" t="str">
        <f>VLOOKUP(F7,'Tablica rezultata'!D:F,3,0)</f>
        <v>Zagreb</v>
      </c>
      <c r="D7" s="16" t="str">
        <f>VLOOKUP(F7,'Tablica rezultata'!D:K,8,FALSE)</f>
        <v>https://vimeo.com/190434368</v>
      </c>
      <c r="E7" s="16" t="str">
        <f>VLOOKUP(F7,'Tablica rezultata'!D:L,9,0)</f>
        <v>Leo Mazzi</v>
      </c>
      <c r="F7" s="44" t="s">
        <v>1624</v>
      </c>
      <c r="G7" s="16">
        <f>VLOOKUP(F7,'Tablica rezultata'!D:I,6,0)</f>
        <v>190</v>
      </c>
      <c r="H7" s="31">
        <f>VLOOKUP(F7,'Tablica rezultata'!D:J,7,0)</f>
        <v>4.9000000000000004</v>
      </c>
      <c r="I7" s="11"/>
      <c r="J7" s="11"/>
      <c r="K7" s="12"/>
      <c r="L7" s="11"/>
      <c r="M7" s="12"/>
      <c r="N7" s="12"/>
      <c r="O7" s="14"/>
      <c r="P7" s="14"/>
    </row>
    <row r="8" spans="1:16" ht="15.75">
      <c r="A8" s="23">
        <f>IF((AND(H8=H7,G8=G7)),A7,COUNT($G$5:G8))</f>
        <v>4</v>
      </c>
      <c r="B8" s="16" t="str">
        <f>VLOOKUP(F8,'Tablica rezultata'!D:E,2,FALSE)</f>
        <v>ISKRA - Centar za edukaciju i savjetovanje</v>
      </c>
      <c r="C8" s="16" t="str">
        <f>VLOOKUP(F8,'Tablica rezultata'!D:F,3,0)</f>
        <v>Zagreb</v>
      </c>
      <c r="D8" s="16" t="str">
        <f>VLOOKUP(F8,'Tablica rezultata'!D:K,8,FALSE)</f>
        <v>https://vimeo.com/190432755</v>
      </c>
      <c r="E8" s="16" t="str">
        <f>VLOOKUP(F8,'Tablica rezultata'!D:L,9,0)</f>
        <v>Leo Mazzi</v>
      </c>
      <c r="F8" s="44" t="s">
        <v>1628</v>
      </c>
      <c r="G8" s="16">
        <f>VLOOKUP(F8,'Tablica rezultata'!D:I,6,0)</f>
        <v>190</v>
      </c>
      <c r="H8" s="31">
        <f>VLOOKUP(F8,'Tablica rezultata'!D:J,7,0)</f>
        <v>5.5</v>
      </c>
      <c r="I8" s="11"/>
      <c r="J8" s="11"/>
      <c r="K8" s="12"/>
      <c r="L8" s="11"/>
      <c r="M8" s="12"/>
      <c r="N8" s="12"/>
      <c r="O8" s="14"/>
      <c r="P8" s="14"/>
    </row>
    <row r="9" spans="1:16" ht="15.75">
      <c r="A9" s="23">
        <f>IF((AND(H9=H8,G9=G8)),A8,COUNT($G$5:G9))</f>
        <v>5</v>
      </c>
      <c r="B9" s="16" t="str">
        <f>VLOOKUP(F9,'Tablica rezultata'!D:E,2,FALSE)</f>
        <v>ISKRA - Centar za edukaciju i savjetovanje</v>
      </c>
      <c r="C9" s="16" t="str">
        <f>VLOOKUP(F9,'Tablica rezultata'!D:F,3,0)</f>
        <v>Zagreb</v>
      </c>
      <c r="D9" s="16" t="str">
        <f>VLOOKUP(F9,'Tablica rezultata'!D:K,8,FALSE)</f>
        <v>https://vimeo.com/190433512</v>
      </c>
      <c r="E9" s="16" t="str">
        <f>VLOOKUP(F9,'Tablica rezultata'!D:L,9,0)</f>
        <v>Leo Mazzi</v>
      </c>
      <c r="F9" s="44" t="s">
        <v>1620</v>
      </c>
      <c r="G9" s="16">
        <f>VLOOKUP(F9,'Tablica rezultata'!D:I,6,0)</f>
        <v>190</v>
      </c>
      <c r="H9" s="31">
        <f>VLOOKUP(F9,'Tablica rezultata'!D:J,7,0)</f>
        <v>5.6</v>
      </c>
      <c r="I9" s="11"/>
      <c r="J9" s="11"/>
      <c r="K9" s="12"/>
      <c r="L9" s="11"/>
      <c r="M9" s="12"/>
      <c r="N9" s="12"/>
      <c r="O9" s="14"/>
      <c r="P9" s="14"/>
    </row>
    <row r="10" spans="1:16" ht="15.75">
      <c r="A10" s="23">
        <f>IF((AND(H10=H9,G10=G9)),A9,COUNT($G$5:G10))</f>
        <v>6</v>
      </c>
      <c r="B10" s="16" t="str">
        <f>VLOOKUP(F10,'Tablica rezultata'!D:E,2,FALSE)</f>
        <v>ISKRA - Centar za edukaciju i savjetovanje</v>
      </c>
      <c r="C10" s="16" t="str">
        <f>VLOOKUP(F10,'Tablica rezultata'!D:F,3,0)</f>
        <v>Zagreb</v>
      </c>
      <c r="D10" s="16" t="str">
        <f>VLOOKUP(F10,'Tablica rezultata'!D:K,8,FALSE)</f>
        <v>https://vimeo.com/190432986</v>
      </c>
      <c r="E10" s="16" t="str">
        <f>VLOOKUP(F10,'Tablica rezultata'!D:L,9,0)</f>
        <v>Leo Mazzi</v>
      </c>
      <c r="F10" s="44" t="s">
        <v>1622</v>
      </c>
      <c r="G10" s="16">
        <f>VLOOKUP(F10,'Tablica rezultata'!D:I,6,0)</f>
        <v>190</v>
      </c>
      <c r="H10" s="31">
        <f>VLOOKUP(F10,'Tablica rezultata'!D:J,7,0)</f>
        <v>5.7</v>
      </c>
      <c r="I10" s="11"/>
      <c r="J10" s="11"/>
      <c r="K10" s="12"/>
      <c r="L10" s="11"/>
      <c r="M10" s="12"/>
      <c r="N10" s="12"/>
      <c r="O10" s="14"/>
      <c r="P10" s="14"/>
    </row>
    <row r="11" spans="1:16" ht="15.75">
      <c r="A11" s="23">
        <f>IF((AND(H11=H10,G11=G10)),A10,COUNT($G$5:G11))</f>
        <v>7</v>
      </c>
      <c r="B11" s="16" t="str">
        <f>VLOOKUP(F11,'Tablica rezultata'!D:E,2,FALSE)</f>
        <v>ISKRA - Centar za edukaciju i savjetovanje</v>
      </c>
      <c r="C11" s="16" t="str">
        <f>VLOOKUP(F11,'Tablica rezultata'!D:F,3,0)</f>
        <v>Zagreb</v>
      </c>
      <c r="D11" s="16" t="str">
        <f>VLOOKUP(F11,'Tablica rezultata'!D:K,8,FALSE)</f>
        <v>https://vimeo.com/190434593</v>
      </c>
      <c r="E11" s="16" t="str">
        <f>VLOOKUP(F11,'Tablica rezultata'!D:L,9,0)</f>
        <v>Leo Mazzi</v>
      </c>
      <c r="F11" s="44" t="s">
        <v>1626</v>
      </c>
      <c r="G11" s="16">
        <f>VLOOKUP(F11,'Tablica rezultata'!D:I,6,0)</f>
        <v>180</v>
      </c>
      <c r="H11" s="31">
        <f>VLOOKUP(F11,'Tablica rezultata'!D:J,7,0)</f>
        <v>4.9000000000000004</v>
      </c>
      <c r="I11" s="11"/>
      <c r="J11" s="11"/>
      <c r="K11" s="12"/>
      <c r="L11" s="11"/>
      <c r="M11" s="12"/>
      <c r="N11" s="12"/>
      <c r="O11" s="14"/>
      <c r="P11" s="14"/>
    </row>
    <row r="12" spans="1:16">
      <c r="A12" s="24"/>
      <c r="B12" s="24"/>
      <c r="C12" s="24"/>
      <c r="D12" s="24"/>
      <c r="E12" s="24"/>
      <c r="F12" s="24"/>
      <c r="G12" s="24"/>
      <c r="H12" s="24"/>
    </row>
    <row r="13" spans="1:16">
      <c r="A13" s="24"/>
      <c r="B13" s="24"/>
      <c r="C13" s="24"/>
      <c r="D13" s="24"/>
      <c r="E13" s="24"/>
      <c r="F13" s="24"/>
      <c r="G13" s="24"/>
      <c r="H13" s="24"/>
    </row>
    <row r="14" spans="1:16" ht="18.75">
      <c r="A14" s="24"/>
      <c r="B14" s="19" t="s">
        <v>36</v>
      </c>
      <c r="C14" s="24"/>
      <c r="D14" s="24"/>
      <c r="E14" s="24"/>
      <c r="F14" s="24"/>
      <c r="G14" s="24"/>
      <c r="H14" s="24"/>
    </row>
    <row r="15" spans="1:16" ht="18.75">
      <c r="A15" s="24"/>
      <c r="B15" s="25"/>
      <c r="C15" s="24"/>
      <c r="D15" s="24"/>
      <c r="E15" s="24"/>
      <c r="F15" s="24"/>
      <c r="G15" s="24"/>
      <c r="H15" s="24"/>
    </row>
    <row r="16" spans="1:16" ht="42" customHeight="1">
      <c r="A16" s="43" t="s">
        <v>2</v>
      </c>
      <c r="B16" s="22" t="s">
        <v>2641</v>
      </c>
      <c r="C16" s="22" t="s">
        <v>2644</v>
      </c>
      <c r="D16" s="22" t="s">
        <v>9</v>
      </c>
      <c r="E16" s="22" t="s">
        <v>4</v>
      </c>
      <c r="F16" s="22" t="s">
        <v>2642</v>
      </c>
      <c r="G16" s="22" t="s">
        <v>2956</v>
      </c>
      <c r="H16" s="22" t="s">
        <v>5</v>
      </c>
      <c r="I16" s="11"/>
      <c r="J16" s="11"/>
      <c r="K16" s="12"/>
      <c r="L16" s="11"/>
      <c r="M16" s="12"/>
      <c r="N16" s="12"/>
      <c r="O16" s="14"/>
      <c r="P16" s="14"/>
    </row>
    <row r="17" spans="1:8" ht="15.75">
      <c r="A17" s="46">
        <f>IF((AND(H17=H16,G17=G16)),A16,COUNT($G$17:G17))</f>
        <v>1</v>
      </c>
      <c r="B17" s="47" t="str">
        <f>VLOOKUP(F17,'Tablica rezultata'!D:E,2,FALSE)</f>
        <v>II. osnovna škola Vrbovec</v>
      </c>
      <c r="C17" s="47" t="str">
        <f>VLOOKUP(F17,'Tablica rezultata'!D:F,3,0)</f>
        <v>Vrbovec</v>
      </c>
      <c r="D17" s="47" t="str">
        <f>VLOOKUP(F17,'Tablica rezultata'!D:K,8,FALSE)</f>
        <v>https://vimeo.com/190433449</v>
      </c>
      <c r="E17" s="47" t="str">
        <f>VLOOKUP(F17,'Tablica rezultata'!D:L,9,0)</f>
        <v>Stipe Magić</v>
      </c>
      <c r="F17" s="26" t="s">
        <v>1605</v>
      </c>
      <c r="G17" s="47">
        <f>VLOOKUP(F17,'Tablica rezultata'!D:I,6,0)</f>
        <v>340</v>
      </c>
      <c r="H17" s="49">
        <f>VLOOKUP(F17,'Tablica rezultata'!D:J,7,0)</f>
        <v>3.9</v>
      </c>
    </row>
    <row r="18" spans="1:8" ht="15.75">
      <c r="A18" s="46">
        <f>IF((AND(H18=H17,G18=G17)),A17,COUNT($G$17:G18))</f>
        <v>1</v>
      </c>
      <c r="B18" s="47" t="str">
        <f>VLOOKUP(F18,'Tablica rezultata'!D:E,2,FALSE)</f>
        <v>II. osnovna škola Vrbovec</v>
      </c>
      <c r="C18" s="47" t="str">
        <f>VLOOKUP(F18,'Tablica rezultata'!D:F,3,0)</f>
        <v>Vrbovec</v>
      </c>
      <c r="D18" s="47" t="str">
        <f>VLOOKUP(F18,'Tablica rezultata'!D:K,8,FALSE)</f>
        <v>https://vimeo.com/190433450</v>
      </c>
      <c r="E18" s="47" t="str">
        <f>VLOOKUP(F18,'Tablica rezultata'!D:L,9,0)</f>
        <v>Stipe Magić</v>
      </c>
      <c r="F18" s="26" t="s">
        <v>1608</v>
      </c>
      <c r="G18" s="47">
        <f>VLOOKUP(F18,'Tablica rezultata'!D:I,6,0)</f>
        <v>340</v>
      </c>
      <c r="H18" s="49">
        <f>VLOOKUP(F18,'Tablica rezultata'!D:J,7,0)</f>
        <v>3.9</v>
      </c>
    </row>
    <row r="19" spans="1:8" ht="15.75">
      <c r="A19" s="46">
        <f>IF((AND(H19=H18,G19=G18)),A18,COUNT($G$17:G19))</f>
        <v>1</v>
      </c>
      <c r="B19" s="47" t="str">
        <f>VLOOKUP(F19,'Tablica rezultata'!D:E,2,FALSE)</f>
        <v>II. osnovna škola Vrbovec</v>
      </c>
      <c r="C19" s="47" t="str">
        <f>VLOOKUP(F19,'Tablica rezultata'!D:F,3,0)</f>
        <v>Vrbovec</v>
      </c>
      <c r="D19" s="47" t="str">
        <f>VLOOKUP(F19,'Tablica rezultata'!D:K,8,FALSE)</f>
        <v>https://vimeo.com/190433451</v>
      </c>
      <c r="E19" s="47" t="str">
        <f>VLOOKUP(F19,'Tablica rezultata'!D:L,9,0)</f>
        <v>Stipe Magić</v>
      </c>
      <c r="F19" s="26" t="s">
        <v>1610</v>
      </c>
      <c r="G19" s="47">
        <f>VLOOKUP(F19,'Tablica rezultata'!D:I,6,0)</f>
        <v>340</v>
      </c>
      <c r="H19" s="49">
        <f>VLOOKUP(F19,'Tablica rezultata'!D:J,7,0)</f>
        <v>3.9</v>
      </c>
    </row>
    <row r="20" spans="1:8" ht="15.75">
      <c r="A20" s="46">
        <f>IF((AND(H20=H19,G20=G19)),A19,COUNT($G$17:G20))</f>
        <v>1</v>
      </c>
      <c r="B20" s="47" t="str">
        <f>VLOOKUP(F20,'Tablica rezultata'!D:E,2,FALSE)</f>
        <v>II. osnovna škola Vrbovec</v>
      </c>
      <c r="C20" s="47" t="str">
        <f>VLOOKUP(F20,'Tablica rezultata'!D:F,3,0)</f>
        <v>Vrbovec</v>
      </c>
      <c r="D20" s="47" t="str">
        <f>VLOOKUP(F20,'Tablica rezultata'!D:K,8,FALSE)</f>
        <v>https://vimeo.com/190434442</v>
      </c>
      <c r="E20" s="47" t="str">
        <f>VLOOKUP(F20,'Tablica rezultata'!D:L,9,0)</f>
        <v>Stipe Magić</v>
      </c>
      <c r="F20" s="26" t="s">
        <v>1612</v>
      </c>
      <c r="G20" s="47">
        <f>VLOOKUP(F20,'Tablica rezultata'!D:I,6,0)</f>
        <v>340</v>
      </c>
      <c r="H20" s="49">
        <f>VLOOKUP(F20,'Tablica rezultata'!D:J,7,0)</f>
        <v>3.9</v>
      </c>
    </row>
    <row r="21" spans="1:8" ht="15.75">
      <c r="A21" s="46">
        <f>IF((AND(H21=H20,G21=G20)),A20,COUNT($G$17:G21))</f>
        <v>5</v>
      </c>
      <c r="B21" s="47" t="str">
        <f>VLOOKUP(F21,'Tablica rezultata'!D:E,2,FALSE)</f>
        <v>OŠ Rugvica</v>
      </c>
      <c r="C21" s="47" t="str">
        <f>VLOOKUP(F21,'Tablica rezultata'!D:F,3,0)</f>
        <v>Dugo Selo</v>
      </c>
      <c r="D21" s="47" t="str">
        <f>VLOOKUP(F21,'Tablica rezultata'!D:K,8,FALSE)</f>
        <v>https://vimeo.com/190402115</v>
      </c>
      <c r="E21" s="47" t="str">
        <f>VLOOKUP(F21,'Tablica rezultata'!D:L,9,0)</f>
        <v>Anton Čop</v>
      </c>
      <c r="F21" s="26" t="s">
        <v>2184</v>
      </c>
      <c r="G21" s="47">
        <f>VLOOKUP(F21,'Tablica rezultata'!D:I,6,0)</f>
        <v>340</v>
      </c>
      <c r="H21" s="49">
        <f>VLOOKUP(F21,'Tablica rezultata'!D:J,7,0)</f>
        <v>5.7</v>
      </c>
    </row>
    <row r="22" spans="1:8" ht="15.75">
      <c r="A22" s="46">
        <f>IF((AND(H22=H21,G22=G21)),A21,COUNT($G$17:G22))</f>
        <v>6</v>
      </c>
      <c r="B22" s="47" t="str">
        <f>VLOOKUP(F22,'Tablica rezultata'!D:E,2,FALSE)</f>
        <v>OŠ Rugvica</v>
      </c>
      <c r="C22" s="47" t="str">
        <f>VLOOKUP(F22,'Tablica rezultata'!D:F,3,0)</f>
        <v>Dugo Selo</v>
      </c>
      <c r="D22" s="47" t="str">
        <f>VLOOKUP(F22,'Tablica rezultata'!D:K,8,FALSE)</f>
        <v>https://vimeo.com/190401756</v>
      </c>
      <c r="E22" s="47" t="str">
        <f>VLOOKUP(F22,'Tablica rezultata'!D:L,9,0)</f>
        <v>Anton Čop</v>
      </c>
      <c r="F22" s="26" t="s">
        <v>2180</v>
      </c>
      <c r="G22" s="47">
        <f>VLOOKUP(F22,'Tablica rezultata'!D:I,6,0)</f>
        <v>340</v>
      </c>
      <c r="H22" s="49">
        <f>VLOOKUP(F22,'Tablica rezultata'!D:J,7,0)</f>
        <v>5.75</v>
      </c>
    </row>
    <row r="23" spans="1:8" ht="15.75">
      <c r="A23" s="46">
        <f>IF((AND(H23=H22,G23=G22)),A22,COUNT($G$17:G23))</f>
        <v>7</v>
      </c>
      <c r="B23" s="47" t="str">
        <f>VLOOKUP(F23,'Tablica rezultata'!D:E,2,FALSE)</f>
        <v>OŠ Rugvica</v>
      </c>
      <c r="C23" s="47" t="str">
        <f>VLOOKUP(F23,'Tablica rezultata'!D:F,3,0)</f>
        <v>Dugo Selo</v>
      </c>
      <c r="D23" s="47" t="str">
        <f>VLOOKUP(F23,'Tablica rezultata'!D:K,8,FALSE)</f>
        <v>https://vimeo.com/190401985</v>
      </c>
      <c r="E23" s="47" t="str">
        <f>VLOOKUP(F23,'Tablica rezultata'!D:L,9,0)</f>
        <v>Anton Čop</v>
      </c>
      <c r="F23" s="26" t="s">
        <v>2182</v>
      </c>
      <c r="G23" s="47">
        <f>VLOOKUP(F23,'Tablica rezultata'!D:I,6,0)</f>
        <v>340</v>
      </c>
      <c r="H23" s="49">
        <f>VLOOKUP(F23,'Tablica rezultata'!D:J,7,0)</f>
        <v>5.8</v>
      </c>
    </row>
    <row r="24" spans="1:8" ht="15.75">
      <c r="A24" s="46">
        <f>IF((AND(H24=H23,G24=G23)),A23,COUNT($G$17:G24))</f>
        <v>7</v>
      </c>
      <c r="B24" s="47" t="str">
        <f>VLOOKUP(F24,'Tablica rezultata'!D:E,2,FALSE)</f>
        <v>OŠ Rugvica</v>
      </c>
      <c r="C24" s="47" t="str">
        <f>VLOOKUP(F24,'Tablica rezultata'!D:F,3,0)</f>
        <v>Dugo Selo</v>
      </c>
      <c r="D24" s="47" t="str">
        <f>VLOOKUP(F24,'Tablica rezultata'!D:K,8,FALSE)</f>
        <v>https://vimeo.com/190402744</v>
      </c>
      <c r="E24" s="47" t="str">
        <f>VLOOKUP(F24,'Tablica rezultata'!D:L,9,0)</f>
        <v>Anton Čop</v>
      </c>
      <c r="F24" s="26" t="s">
        <v>2190</v>
      </c>
      <c r="G24" s="47">
        <f>VLOOKUP(F24,'Tablica rezultata'!D:I,6,0)</f>
        <v>340</v>
      </c>
      <c r="H24" s="49">
        <f>VLOOKUP(F24,'Tablica rezultata'!D:J,7,0)</f>
        <v>5.8</v>
      </c>
    </row>
    <row r="25" spans="1:8" ht="15.75">
      <c r="A25" s="46">
        <f>IF((AND(H25=H24,G25=G24)),A24,COUNT($G$17:G25))</f>
        <v>9</v>
      </c>
      <c r="B25" s="47" t="str">
        <f>VLOOKUP(F25,'Tablica rezultata'!D:E,2,FALSE)</f>
        <v>OŠ Rugvica</v>
      </c>
      <c r="C25" s="47" t="str">
        <f>VLOOKUP(F25,'Tablica rezultata'!D:F,3,0)</f>
        <v>Dugo Selo</v>
      </c>
      <c r="D25" s="47" t="str">
        <f>VLOOKUP(F25,'Tablica rezultata'!D:K,8,FALSE)</f>
        <v>https://vimeo.com/190401387</v>
      </c>
      <c r="E25" s="47" t="str">
        <f>VLOOKUP(F25,'Tablica rezultata'!D:L,9,0)</f>
        <v>Anton Čop</v>
      </c>
      <c r="F25" s="26" t="s">
        <v>2177</v>
      </c>
      <c r="G25" s="47">
        <f>VLOOKUP(F25,'Tablica rezultata'!D:I,6,0)</f>
        <v>340</v>
      </c>
      <c r="H25" s="49">
        <f>VLOOKUP(F25,'Tablica rezultata'!D:J,7,0)</f>
        <v>5.85</v>
      </c>
    </row>
    <row r="26" spans="1:8" ht="15.75">
      <c r="A26" s="46">
        <f>IF((AND(H26=H25,G26=G25)),A25,COUNT($G$17:G26))</f>
        <v>10</v>
      </c>
      <c r="B26" s="47" t="str">
        <f>VLOOKUP(F26,'Tablica rezultata'!D:E,2,FALSE)</f>
        <v>OŠ Rugvica</v>
      </c>
      <c r="C26" s="47" t="str">
        <f>VLOOKUP(F26,'Tablica rezultata'!D:F,3,0)</f>
        <v>Dugo Selo</v>
      </c>
      <c r="D26" s="47" t="str">
        <f>VLOOKUP(F26,'Tablica rezultata'!D:K,8,FALSE)</f>
        <v>https://vimeo.com/190402293</v>
      </c>
      <c r="E26" s="47" t="str">
        <f>VLOOKUP(F26,'Tablica rezultata'!D:L,9,0)</f>
        <v>Anton Čop</v>
      </c>
      <c r="F26" s="26" t="s">
        <v>2186</v>
      </c>
      <c r="G26" s="47">
        <f>VLOOKUP(F26,'Tablica rezultata'!D:I,6,0)</f>
        <v>340</v>
      </c>
      <c r="H26" s="49">
        <f>VLOOKUP(F26,'Tablica rezultata'!D:J,7,0)</f>
        <v>5.9</v>
      </c>
    </row>
    <row r="27" spans="1:8" ht="15.75">
      <c r="A27" s="46">
        <f>IF((AND(H27=H26,G27=G26)),A26,COUNT($G$17:G27))</f>
        <v>11</v>
      </c>
      <c r="B27" s="47" t="str">
        <f>VLOOKUP(F27,'Tablica rezultata'!D:E,2,FALSE)</f>
        <v>OŠ Rugvica</v>
      </c>
      <c r="C27" s="47" t="str">
        <f>VLOOKUP(F27,'Tablica rezultata'!D:F,3,0)</f>
        <v>Dugo Selo</v>
      </c>
      <c r="D27" s="47" t="str">
        <f>VLOOKUP(F27,'Tablica rezultata'!D:K,8,FALSE)</f>
        <v>https://vimeo.com/190402450</v>
      </c>
      <c r="E27" s="47" t="str">
        <f>VLOOKUP(F27,'Tablica rezultata'!D:L,9,0)</f>
        <v>Anton Čop</v>
      </c>
      <c r="F27" s="26" t="s">
        <v>2188</v>
      </c>
      <c r="G27" s="47">
        <f>VLOOKUP(F27,'Tablica rezultata'!D:I,6,0)</f>
        <v>340</v>
      </c>
      <c r="H27" s="49">
        <f>VLOOKUP(F27,'Tablica rezultata'!D:J,7,0)</f>
        <v>5.95</v>
      </c>
    </row>
    <row r="28" spans="1:8" ht="15.75">
      <c r="A28" s="46">
        <f>IF((AND(H28=H27,G28=G27)),A27,COUNT($G$17:G28))</f>
        <v>12</v>
      </c>
      <c r="B28" s="47" t="str">
        <f>VLOOKUP(F28,'Tablica rezultata'!D:E,2,FALSE)</f>
        <v>OŠ Posavski Bregi</v>
      </c>
      <c r="C28" s="47" t="str">
        <f>VLOOKUP(F28,'Tablica rezultata'!D:F,3,0)</f>
        <v>Posavski Bregi</v>
      </c>
      <c r="D28" s="47" t="str">
        <f>VLOOKUP(F28,'Tablica rezultata'!D:K,8,FALSE)</f>
        <v>https://vimeo.com/190367161</v>
      </c>
      <c r="E28" s="47" t="str">
        <f>VLOOKUP(F28,'Tablica rezultata'!D:L,9,0)</f>
        <v>Tomislav Faist</v>
      </c>
      <c r="F28" s="26" t="s">
        <v>2144</v>
      </c>
      <c r="G28" s="47">
        <f>VLOOKUP(F28,'Tablica rezultata'!D:I,6,0)</f>
        <v>340</v>
      </c>
      <c r="H28" s="49">
        <f>VLOOKUP(F28,'Tablica rezultata'!D:J,7,0)</f>
        <v>6.6</v>
      </c>
    </row>
    <row r="29" spans="1:8" ht="15.75">
      <c r="A29" s="46">
        <f>IF((AND(H29=H28,G29=G28)),A28,COUNT($G$17:G29))</f>
        <v>13</v>
      </c>
      <c r="B29" s="47" t="str">
        <f>VLOOKUP(F29,'Tablica rezultata'!D:E,2,FALSE)</f>
        <v>OŠ braće Radića, Kloštar Ivanić</v>
      </c>
      <c r="C29" s="47" t="str">
        <f>VLOOKUP(F29,'Tablica rezultata'!D:F,3,0)</f>
        <v>Kloštar Ivanić</v>
      </c>
      <c r="D29" s="47" t="str">
        <f>VLOOKUP(F29,'Tablica rezultata'!D:K,8,FALSE)</f>
        <v>https://vimeo.com/190228488</v>
      </c>
      <c r="E29" s="47" t="str">
        <f>VLOOKUP(F29,'Tablica rezultata'!D:L,9,0)</f>
        <v>Sergej Pavlek</v>
      </c>
      <c r="F29" s="26" t="s">
        <v>1155</v>
      </c>
      <c r="G29" s="47">
        <f>VLOOKUP(F29,'Tablica rezultata'!D:I,6,0)</f>
        <v>340</v>
      </c>
      <c r="H29" s="49">
        <f>VLOOKUP(F29,'Tablica rezultata'!D:J,7,0)</f>
        <v>12</v>
      </c>
    </row>
    <row r="30" spans="1:8" ht="15.75">
      <c r="A30" s="46">
        <f>IF((AND(H30=H29,G30=G29)),A29,COUNT($G$17:G30))</f>
        <v>14</v>
      </c>
      <c r="B30" s="47" t="str">
        <f>VLOOKUP(F30,'Tablica rezultata'!D:E,2,FALSE)</f>
        <v>OŠ braće Radića, Kloštar Ivanić</v>
      </c>
      <c r="C30" s="47" t="str">
        <f>VLOOKUP(F30,'Tablica rezultata'!D:F,3,0)</f>
        <v>Kloštar Ivanić</v>
      </c>
      <c r="D30" s="47" t="str">
        <f>VLOOKUP(F30,'Tablica rezultata'!D:K,8,FALSE)</f>
        <v>https://vimeo.com/190228719</v>
      </c>
      <c r="E30" s="47" t="str">
        <f>VLOOKUP(F30,'Tablica rezultata'!D:L,9,0)</f>
        <v>Sergej Pavlek</v>
      </c>
      <c r="F30" s="26" t="s">
        <v>1158</v>
      </c>
      <c r="G30" s="47">
        <f>VLOOKUP(F30,'Tablica rezultata'!D:I,6,0)</f>
        <v>340</v>
      </c>
      <c r="H30" s="49">
        <f>VLOOKUP(F30,'Tablica rezultata'!D:J,7,0)</f>
        <v>13</v>
      </c>
    </row>
    <row r="31" spans="1:8" ht="15.75">
      <c r="A31" s="46">
        <f>IF((AND(H31=H30,G31=G30)),A30,COUNT($G$17:G31))</f>
        <v>15</v>
      </c>
      <c r="B31" s="47" t="str">
        <f>VLOOKUP(F31,'Tablica rezultata'!D:E,2,FALSE)</f>
        <v>OŠ Jelkovec</v>
      </c>
      <c r="C31" s="47" t="str">
        <f>VLOOKUP(F31,'Tablica rezultata'!D:F,3,0)</f>
        <v xml:space="preserve">Sesvete </v>
      </c>
      <c r="D31" s="47" t="str">
        <f>VLOOKUP(F31,'Tablica rezultata'!D:K,8,FALSE)</f>
        <v>https://vimeo.com/189613740</v>
      </c>
      <c r="E31" s="47" t="str">
        <f>VLOOKUP(F31,'Tablica rezultata'!D:L,9,0)</f>
        <v>Filip Potočki</v>
      </c>
      <c r="F31" s="26" t="s">
        <v>2001</v>
      </c>
      <c r="G31" s="48">
        <f>VLOOKUP(F31,'Tablica rezultata'!D:I,6,0)</f>
        <v>330</v>
      </c>
      <c r="H31" s="49">
        <f>VLOOKUP(F31,'Tablica rezultata'!D:J,7,0)</f>
        <v>6.2</v>
      </c>
    </row>
    <row r="32" spans="1:8" ht="15.75">
      <c r="A32" s="46">
        <f>IF((AND(H32=H31,G32=G31)),A31,COUNT($G$17:G32))</f>
        <v>16</v>
      </c>
      <c r="B32" s="47" t="str">
        <f>VLOOKUP(F32,'Tablica rezultata'!D:E,2,FALSE)</f>
        <v>OŠ Posavski Bregi</v>
      </c>
      <c r="C32" s="47" t="str">
        <f>VLOOKUP(F32,'Tablica rezultata'!D:F,3,0)</f>
        <v>Posavski Bregi</v>
      </c>
      <c r="D32" s="47" t="str">
        <f>VLOOKUP(F32,'Tablica rezultata'!D:K,8,FALSE)</f>
        <v>https://vimeo.com/190367146</v>
      </c>
      <c r="E32" s="47" t="str">
        <f>VLOOKUP(F32,'Tablica rezultata'!D:L,9,0)</f>
        <v>Tomislav Faist</v>
      </c>
      <c r="F32" s="26" t="s">
        <v>2141</v>
      </c>
      <c r="G32" s="47">
        <f>VLOOKUP(F32,'Tablica rezultata'!D:I,6,0)</f>
        <v>330</v>
      </c>
      <c r="H32" s="49">
        <f>VLOOKUP(F32,'Tablica rezultata'!D:J,7,0)</f>
        <v>6.3</v>
      </c>
    </row>
    <row r="33" spans="1:8" ht="15.75">
      <c r="A33" s="46">
        <f>IF((AND(H33=H32,G33=G32)),A32,COUNT($G$17:G33))</f>
        <v>17</v>
      </c>
      <c r="B33" s="47" t="str">
        <f>VLOOKUP(F33,'Tablica rezultata'!D:E,2,FALSE)</f>
        <v>ISKRA - Centar za edukaciju i savjetovanje</v>
      </c>
      <c r="C33" s="47" t="str">
        <f>VLOOKUP(F33,'Tablica rezultata'!D:F,3,0)</f>
        <v>Zagreb</v>
      </c>
      <c r="D33" s="47" t="str">
        <f>VLOOKUP(F33,'Tablica rezultata'!D:K,8,FALSE)</f>
        <v>https://vimeo.com/190432318</v>
      </c>
      <c r="E33" s="47" t="str">
        <f>VLOOKUP(F33,'Tablica rezultata'!D:L,9,0)</f>
        <v>Leo Mazzi</v>
      </c>
      <c r="F33" s="26" t="s">
        <v>1630</v>
      </c>
      <c r="G33" s="47">
        <f>VLOOKUP(F33,'Tablica rezultata'!D:I,6,0)</f>
        <v>330</v>
      </c>
      <c r="H33" s="49">
        <f>VLOOKUP(F33,'Tablica rezultata'!D:J,7,0)</f>
        <v>6.4</v>
      </c>
    </row>
    <row r="34" spans="1:8" ht="15.75">
      <c r="A34" s="46">
        <f>IF((AND(H34=H33,G34=G33)),A33,COUNT($G$17:G34))</f>
        <v>18</v>
      </c>
      <c r="B34" s="47" t="str">
        <f>VLOOKUP(F34,'Tablica rezultata'!D:E,2,FALSE)</f>
        <v>OŠ Posavski Bregi</v>
      </c>
      <c r="C34" s="47" t="str">
        <f>VLOOKUP(F34,'Tablica rezultata'!D:F,3,0)</f>
        <v>Posavski Bregi</v>
      </c>
      <c r="D34" s="47" t="str">
        <f>VLOOKUP(F34,'Tablica rezultata'!D:K,8,FALSE)</f>
        <v>https://vimeo.com/190367101</v>
      </c>
      <c r="E34" s="47" t="str">
        <f>VLOOKUP(F34,'Tablica rezultata'!D:L,9,0)</f>
        <v>Tomislav Faist</v>
      </c>
      <c r="F34" s="26" t="s">
        <v>2136</v>
      </c>
      <c r="G34" s="47">
        <f>VLOOKUP(F34,'Tablica rezultata'!D:I,6,0)</f>
        <v>330</v>
      </c>
      <c r="H34" s="49">
        <f>VLOOKUP(F34,'Tablica rezultata'!D:J,7,0)</f>
        <v>6.7</v>
      </c>
    </row>
    <row r="35" spans="1:8" ht="15.75">
      <c r="A35" s="46">
        <f>IF((AND(H35=H34,G35=G34)),A34,COUNT($G$17:G35))</f>
        <v>19</v>
      </c>
      <c r="B35" s="47" t="str">
        <f>VLOOKUP(F35,'Tablica rezultata'!D:E,2,FALSE)</f>
        <v>OŠ Jelkovec</v>
      </c>
      <c r="C35" s="47" t="str">
        <f>VLOOKUP(F35,'Tablica rezultata'!D:F,3,0)</f>
        <v xml:space="preserve">Sesvete </v>
      </c>
      <c r="D35" s="47" t="str">
        <f>VLOOKUP(F35,'Tablica rezultata'!D:K,8,FALSE)</f>
        <v>https://vimeo.com/189613630</v>
      </c>
      <c r="E35" s="47" t="str">
        <f>VLOOKUP(F35,'Tablica rezultata'!D:L,9,0)</f>
        <v>Filip Potočki</v>
      </c>
      <c r="F35" s="26" t="s">
        <v>1999</v>
      </c>
      <c r="G35" s="48">
        <f>VLOOKUP(F35,'Tablica rezultata'!D:I,6,0)</f>
        <v>330</v>
      </c>
      <c r="H35" s="49">
        <f>VLOOKUP(F35,'Tablica rezultata'!D:J,7,0)</f>
        <v>7</v>
      </c>
    </row>
    <row r="36" spans="1:8" ht="15.75">
      <c r="A36" s="46">
        <f>IF((AND(H36=H35,G36=G35)),A35,COUNT($G$17:G36))</f>
        <v>20</v>
      </c>
      <c r="B36" s="47" t="str">
        <f>VLOOKUP(F36,'Tablica rezultata'!D:E,2,FALSE)</f>
        <v>OŠ braće Radića, Kloštar Ivanić</v>
      </c>
      <c r="C36" s="47" t="str">
        <f>VLOOKUP(F36,'Tablica rezultata'!D:F,3,0)</f>
        <v>Kloštar Ivanić</v>
      </c>
      <c r="D36" s="47" t="str">
        <f>VLOOKUP(F36,'Tablica rezultata'!D:K,8,FALSE)</f>
        <v>https://vimeo.com/190228737</v>
      </c>
      <c r="E36" s="47" t="str">
        <f>VLOOKUP(F36,'Tablica rezultata'!D:L,9,0)</f>
        <v>Sergej Pavlek</v>
      </c>
      <c r="F36" s="26" t="s">
        <v>1162</v>
      </c>
      <c r="G36" s="47">
        <f>VLOOKUP(F36,'Tablica rezultata'!D:I,6,0)</f>
        <v>330</v>
      </c>
      <c r="H36" s="49">
        <f>VLOOKUP(F36,'Tablica rezultata'!D:J,7,0)</f>
        <v>11</v>
      </c>
    </row>
    <row r="37" spans="1:8" ht="15.75">
      <c r="A37" s="46">
        <f>IF((AND(H37=H36,G37=G36)),A36,COUNT($G$17:G37))</f>
        <v>21</v>
      </c>
      <c r="B37" s="47" t="str">
        <f>VLOOKUP(F37,'Tablica rezultata'!D:E,2,FALSE)</f>
        <v>OŠ Jelkovec</v>
      </c>
      <c r="C37" s="47" t="str">
        <f>VLOOKUP(F37,'Tablica rezultata'!D:F,3,0)</f>
        <v xml:space="preserve">Sesvete </v>
      </c>
      <c r="D37" s="47" t="str">
        <f>VLOOKUP(F37,'Tablica rezultata'!D:K,8,FALSE)</f>
        <v>https://vimeo.com/190430515</v>
      </c>
      <c r="E37" s="47" t="str">
        <f>VLOOKUP(F37,'Tablica rezultata'!D:L,9,0)</f>
        <v>Filip Potočki</v>
      </c>
      <c r="F37" s="26" t="s">
        <v>2010</v>
      </c>
      <c r="G37" s="47">
        <f>VLOOKUP(F37,'Tablica rezultata'!D:I,6,0)</f>
        <v>330</v>
      </c>
      <c r="H37" s="49">
        <f>VLOOKUP(F37,'Tablica rezultata'!D:J,7,0)</f>
        <v>11.4</v>
      </c>
    </row>
    <row r="38" spans="1:8" ht="15.75">
      <c r="A38" s="46">
        <f>IF((AND(H38=H37,G38=G37)),A37,COUNT($G$17:G38))</f>
        <v>22</v>
      </c>
      <c r="B38" s="47" t="str">
        <f>VLOOKUP(F38,'Tablica rezultata'!D:E,2,FALSE)</f>
        <v>OŠ braće Radića, Kloštar Ivanić</v>
      </c>
      <c r="C38" s="47" t="str">
        <f>VLOOKUP(F38,'Tablica rezultata'!D:F,3,0)</f>
        <v>Kloštar Ivanić</v>
      </c>
      <c r="D38" s="47" t="str">
        <f>VLOOKUP(F38,'Tablica rezultata'!D:K,8,FALSE)</f>
        <v>https://vimeo.com/190228729</v>
      </c>
      <c r="E38" s="47" t="str">
        <f>VLOOKUP(F38,'Tablica rezultata'!D:L,9,0)</f>
        <v>Sergej Pavlek</v>
      </c>
      <c r="F38" s="26" t="s">
        <v>1160</v>
      </c>
      <c r="G38" s="47">
        <f>VLOOKUP(F38,'Tablica rezultata'!D:I,6,0)</f>
        <v>330</v>
      </c>
      <c r="H38" s="49">
        <f>VLOOKUP(F38,'Tablica rezultata'!D:J,7,0)</f>
        <v>12</v>
      </c>
    </row>
    <row r="39" spans="1:8" ht="15.75">
      <c r="A39" s="46">
        <f>IF((AND(H39=H38,G39=G38)),A38,COUNT($G$17:G39))</f>
        <v>23</v>
      </c>
      <c r="B39" s="47" t="str">
        <f>VLOOKUP(F39,'Tablica rezultata'!D:E,2,FALSE)</f>
        <v>OŠ Jelkovec</v>
      </c>
      <c r="C39" s="47" t="str">
        <f>VLOOKUP(F39,'Tablica rezultata'!D:F,3,0)</f>
        <v xml:space="preserve">Sesvete </v>
      </c>
      <c r="D39" s="47" t="str">
        <f>VLOOKUP(F39,'Tablica rezultata'!D:K,8,FALSE)</f>
        <v>https://vimeo.com/189613863</v>
      </c>
      <c r="E39" s="47" t="str">
        <f>VLOOKUP(F39,'Tablica rezultata'!D:L,9,0)</f>
        <v>Filip Potočki</v>
      </c>
      <c r="F39" s="26" t="s">
        <v>2003</v>
      </c>
      <c r="G39" s="47">
        <f>VLOOKUP(F39,'Tablica rezultata'!D:I,6,0)</f>
        <v>320</v>
      </c>
      <c r="H39" s="49">
        <f>VLOOKUP(F39,'Tablica rezultata'!D:J,7,0)</f>
        <v>6</v>
      </c>
    </row>
    <row r="40" spans="1:8" ht="15.75">
      <c r="A40" s="46">
        <f>IF((AND(H40=H39,G40=G39)),A39,COUNT($G$17:G40))</f>
        <v>24</v>
      </c>
      <c r="B40" s="47" t="str">
        <f>VLOOKUP(F40,'Tablica rezultata'!D:E,2,FALSE)</f>
        <v>OŠ Jelkovec</v>
      </c>
      <c r="C40" s="47" t="str">
        <f>VLOOKUP(F40,'Tablica rezultata'!D:F,3,0)</f>
        <v xml:space="preserve">Sesvete </v>
      </c>
      <c r="D40" s="47" t="str">
        <f>VLOOKUP(F40,'Tablica rezultata'!D:K,8,FALSE)</f>
        <v>https://vimeo.com/189612818</v>
      </c>
      <c r="E40" s="47" t="str">
        <f>VLOOKUP(F40,'Tablica rezultata'!D:L,9,0)</f>
        <v>Filip Potočki</v>
      </c>
      <c r="F40" s="26" t="s">
        <v>1996</v>
      </c>
      <c r="G40" s="47">
        <f>VLOOKUP(F40,'Tablica rezultata'!D:I,6,0)</f>
        <v>320</v>
      </c>
      <c r="H40" s="49">
        <f>VLOOKUP(F40,'Tablica rezultata'!D:J,7,0)</f>
        <v>6.4</v>
      </c>
    </row>
    <row r="41" spans="1:8" ht="15.75">
      <c r="A41" s="46">
        <f>IF((AND(H41=H40,G41=G40)),A40,COUNT($G$17:G41))</f>
        <v>25</v>
      </c>
      <c r="B41" s="47" t="str">
        <f>VLOOKUP(F41,'Tablica rezultata'!D:E,2,FALSE)</f>
        <v>OŠ Posavski Bregi</v>
      </c>
      <c r="C41" s="47" t="str">
        <f>VLOOKUP(F41,'Tablica rezultata'!D:F,3,0)</f>
        <v>Posavski Bregi</v>
      </c>
      <c r="D41" s="47" t="str">
        <f>VLOOKUP(F41,'Tablica rezultata'!D:K,8,FALSE)</f>
        <v>https://vimeo.com/190367172</v>
      </c>
      <c r="E41" s="47" t="str">
        <f>VLOOKUP(F41,'Tablica rezultata'!D:L,9,0)</f>
        <v>Tomislav Faist</v>
      </c>
      <c r="F41" s="26" t="s">
        <v>2146</v>
      </c>
      <c r="G41" s="47">
        <f>VLOOKUP(F41,'Tablica rezultata'!D:I,6,0)</f>
        <v>320</v>
      </c>
      <c r="H41" s="49">
        <f>VLOOKUP(F41,'Tablica rezultata'!D:J,7,0)</f>
        <v>6.6</v>
      </c>
    </row>
    <row r="42" spans="1:8" ht="15.75">
      <c r="A42" s="46">
        <f>IF((AND(H42=H41,G42=G41)),A41,COUNT($G$17:G42))</f>
        <v>26</v>
      </c>
      <c r="B42" s="47" t="str">
        <f>VLOOKUP(F42,'Tablica rezultata'!D:E,2,FALSE)</f>
        <v>OŠ Jelkovec</v>
      </c>
      <c r="C42" s="47" t="str">
        <f>VLOOKUP(F42,'Tablica rezultata'!D:F,3,0)</f>
        <v xml:space="preserve">Sesvete </v>
      </c>
      <c r="D42" s="47" t="str">
        <f>VLOOKUP(F42,'Tablica rezultata'!D:K,8,FALSE)</f>
        <v>https://vimeo.com/190430617</v>
      </c>
      <c r="E42" s="47" t="str">
        <f>VLOOKUP(F42,'Tablica rezultata'!D:L,9,0)</f>
        <v>Filip Potočki</v>
      </c>
      <c r="F42" s="26" t="s">
        <v>2012</v>
      </c>
      <c r="G42" s="47">
        <f>VLOOKUP(F42,'Tablica rezultata'!D:I,6,0)</f>
        <v>320</v>
      </c>
      <c r="H42" s="49">
        <f>VLOOKUP(F42,'Tablica rezultata'!D:J,7,0)</f>
        <v>12.2</v>
      </c>
    </row>
    <row r="43" spans="1:8" ht="15.75">
      <c r="A43" s="46">
        <f>IF((AND(H43=H42,G43=G42)),A42,COUNT($G$17:G43))</f>
        <v>27</v>
      </c>
      <c r="B43" s="47" t="str">
        <f>VLOOKUP(F43,'Tablica rezultata'!D:E,2,FALSE)</f>
        <v>OŠ Jelkovec</v>
      </c>
      <c r="C43" s="47" t="str">
        <f>VLOOKUP(F43,'Tablica rezultata'!D:F,3,0)</f>
        <v xml:space="preserve">Sesvete </v>
      </c>
      <c r="D43" s="47" t="str">
        <f>VLOOKUP(F43,'Tablica rezultata'!D:K,8,FALSE)</f>
        <v>https://vimeo.com/190430235</v>
      </c>
      <c r="E43" s="47" t="str">
        <f>VLOOKUP(F43,'Tablica rezultata'!D:L,9,0)</f>
        <v>Filip Potočki</v>
      </c>
      <c r="F43" s="26" t="s">
        <v>2005</v>
      </c>
      <c r="G43" s="47">
        <f>VLOOKUP(F43,'Tablica rezultata'!D:I,6,0)</f>
        <v>310</v>
      </c>
      <c r="H43" s="49">
        <f>VLOOKUP(F43,'Tablica rezultata'!D:J,7,0)</f>
        <v>12.7</v>
      </c>
    </row>
    <row r="44" spans="1:8" ht="15.75">
      <c r="A44" s="46">
        <f>IF((AND(H44=H43,G44=G43)),A43,COUNT($G$17:G44))</f>
        <v>28</v>
      </c>
      <c r="B44" s="47" t="str">
        <f>VLOOKUP(F44,'Tablica rezultata'!D:E,2,FALSE)</f>
        <v>OŠ Jelkovec</v>
      </c>
      <c r="C44" s="47" t="str">
        <f>VLOOKUP(F44,'Tablica rezultata'!D:F,3,0)</f>
        <v xml:space="preserve">Sesvete </v>
      </c>
      <c r="D44" s="47" t="str">
        <f>VLOOKUP(F44,'Tablica rezultata'!D:K,8,FALSE)</f>
        <v>https://vimeo.com/190430368</v>
      </c>
      <c r="E44" s="47" t="str">
        <f>VLOOKUP(F44,'Tablica rezultata'!D:L,9,0)</f>
        <v>Filip Potočki</v>
      </c>
      <c r="F44" s="26" t="s">
        <v>2008</v>
      </c>
      <c r="G44" s="47">
        <f>VLOOKUP(F44,'Tablica rezultata'!D:I,6,0)</f>
        <v>200</v>
      </c>
      <c r="H44" s="49">
        <f>VLOOKUP(F44,'Tablica rezultata'!D:J,7,0)</f>
        <v>7.4</v>
      </c>
    </row>
    <row r="45" spans="1:8" ht="15.75">
      <c r="A45" s="46">
        <f>IF((AND(H45=H44,G45=G44)),A44,COUNT($G$17:G45))</f>
        <v>29</v>
      </c>
      <c r="B45" s="47" t="str">
        <f>VLOOKUP(F45,'Tablica rezultata'!D:E,2,FALSE)</f>
        <v>OŠ Posavski Bregi</v>
      </c>
      <c r="C45" s="47" t="str">
        <f>VLOOKUP(F45,'Tablica rezultata'!D:F,3,0)</f>
        <v>Posavski Bregi</v>
      </c>
      <c r="D45" s="47" t="str">
        <f>VLOOKUP(F45,'Tablica rezultata'!D:K,8,FALSE)</f>
        <v>https://vimeo.com/190367264</v>
      </c>
      <c r="E45" s="47" t="str">
        <f>VLOOKUP(F45,'Tablica rezultata'!D:L,9,0)</f>
        <v>Tomislav Faist</v>
      </c>
      <c r="F45" s="26" t="s">
        <v>2148</v>
      </c>
      <c r="G45" s="47">
        <f>VLOOKUP(F45,'Tablica rezultata'!D:I,6,0)</f>
        <v>160</v>
      </c>
      <c r="H45" s="49">
        <f>VLOOKUP(F45,'Tablica rezultata'!D:J,7,0)</f>
        <v>2.9</v>
      </c>
    </row>
  </sheetData>
  <sortState ref="A17:H45">
    <sortCondition descending="1" ref="G17:G45"/>
    <sortCondition ref="H17:H45"/>
  </sortState>
  <mergeCells count="1">
    <mergeCell ref="B1:F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59"/>
  <sheetViews>
    <sheetView showGridLines="0" zoomScaleNormal="100" workbookViewId="0"/>
  </sheetViews>
  <sheetFormatPr defaultRowHeight="15"/>
  <cols>
    <col min="1" max="1" width="9.140625" style="10"/>
    <col min="2" max="2" width="53.7109375" style="10" bestFit="1" customWidth="1"/>
    <col min="3" max="4" width="29.42578125" style="10" bestFit="1" customWidth="1"/>
    <col min="5" max="5" width="25.7109375" style="10" bestFit="1" customWidth="1"/>
    <col min="6" max="6" width="30.28515625" style="10" bestFit="1" customWidth="1"/>
    <col min="7" max="7" width="9.140625" style="10" bestFit="1" customWidth="1"/>
    <col min="8" max="8" width="31" style="10" bestFit="1" customWidth="1"/>
  </cols>
  <sheetData>
    <row r="1" spans="1:16" ht="23.25">
      <c r="B1" s="54" t="s">
        <v>2875</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Satnica Đakovačka</v>
      </c>
      <c r="C5" s="47" t="str">
        <f>VLOOKUP(F5,'Tablica rezultata'!D:F,3,0)</f>
        <v>Satnica Đakovačka</v>
      </c>
      <c r="D5" s="47" t="str">
        <f>VLOOKUP(F5,'Tablica rezultata'!D:K,8,FALSE)</f>
        <v>https://vimeo.com/190213992</v>
      </c>
      <c r="E5" s="47" t="str">
        <f>VLOOKUP(F5,'Tablica rezultata'!D:L,9,0)</f>
        <v>Tomislav Milanović</v>
      </c>
      <c r="F5" s="44" t="s">
        <v>2918</v>
      </c>
      <c r="G5" s="48">
        <f>VLOOKUP(F5,'Tablica rezultata'!D:I,6,0)</f>
        <v>190</v>
      </c>
      <c r="H5" s="49">
        <f>VLOOKUP(F5,'Tablica rezultata'!D:J,7,0)</f>
        <v>3</v>
      </c>
      <c r="I5" s="11"/>
      <c r="J5" s="11"/>
      <c r="K5" s="12"/>
      <c r="L5" s="11"/>
      <c r="M5" s="12"/>
      <c r="N5" s="12"/>
      <c r="O5" s="14"/>
      <c r="P5" s="14"/>
    </row>
    <row r="6" spans="1:16" ht="15.75">
      <c r="A6" s="46">
        <f>IF((AND(H6=H5,G6=G5)),A5,COUNT($G$5:G6))</f>
        <v>1</v>
      </c>
      <c r="B6" s="47" t="str">
        <f>VLOOKUP(F6,'Tablica rezultata'!D:E,2,FALSE)</f>
        <v xml:space="preserve">OŠ Josipa Antuna Ćolnića </v>
      </c>
      <c r="C6" s="47" t="str">
        <f>VLOOKUP(F6,'Tablica rezultata'!D:F,3,0)</f>
        <v>Đakovo</v>
      </c>
      <c r="D6" s="47" t="str">
        <f>VLOOKUP(F6,'Tablica rezultata'!D:K,8,FALSE)</f>
        <v>https://vimeo.com/190154030</v>
      </c>
      <c r="E6" s="47" t="str">
        <f>VLOOKUP(F6,'Tablica rezultata'!D:L,9,0)</f>
        <v>Tomislav Milanović</v>
      </c>
      <c r="F6" s="44" t="s">
        <v>1341</v>
      </c>
      <c r="G6" s="47">
        <f>VLOOKUP(F6,'Tablica rezultata'!D:I,6,0)</f>
        <v>190</v>
      </c>
      <c r="H6" s="49">
        <f>VLOOKUP(F6,'Tablica rezultata'!D:J,7,0)</f>
        <v>3</v>
      </c>
      <c r="I6" s="11"/>
      <c r="J6" s="11"/>
      <c r="K6" s="12"/>
      <c r="L6" s="11"/>
      <c r="M6" s="12"/>
      <c r="N6" s="12"/>
      <c r="O6" s="14"/>
      <c r="P6" s="14"/>
    </row>
    <row r="7" spans="1:16" ht="15.75">
      <c r="A7" s="46">
        <f>IF((AND(H7=H6,G7=G6)),A6,COUNT($G$5:G7))</f>
        <v>3</v>
      </c>
      <c r="B7" s="47" t="str">
        <f>VLOOKUP(F7,'Tablica rezultata'!D:E,2,FALSE)</f>
        <v xml:space="preserve">OŠ Josipa Antuna Ćolnića </v>
      </c>
      <c r="C7" s="47" t="str">
        <f>VLOOKUP(F7,'Tablica rezultata'!D:F,3,0)</f>
        <v>Đakovo</v>
      </c>
      <c r="D7" s="47" t="str">
        <f>VLOOKUP(F7,'Tablica rezultata'!D:K,8,FALSE)</f>
        <v>https://vimeo.com/190154414</v>
      </c>
      <c r="E7" s="47" t="str">
        <f>VLOOKUP(F7,'Tablica rezultata'!D:L,9,0)</f>
        <v>Tomislav Milanović</v>
      </c>
      <c r="F7" s="44" t="s">
        <v>1343</v>
      </c>
      <c r="G7" s="47">
        <f>VLOOKUP(F7,'Tablica rezultata'!D:I,6,0)</f>
        <v>190</v>
      </c>
      <c r="H7" s="49">
        <f>VLOOKUP(F7,'Tablica rezultata'!D:J,7,0)</f>
        <v>3.1</v>
      </c>
      <c r="I7" s="11"/>
      <c r="J7" s="11"/>
      <c r="K7" s="12"/>
      <c r="L7" s="11"/>
      <c r="M7" s="12"/>
      <c r="N7" s="12"/>
      <c r="O7" s="14"/>
      <c r="P7" s="14"/>
    </row>
    <row r="8" spans="1:16" ht="15.75">
      <c r="A8" s="46">
        <f>IF((AND(H8=H7,G8=G7)),A7,COUNT($G$5:G8))</f>
        <v>3</v>
      </c>
      <c r="B8" s="47" t="str">
        <f>VLOOKUP(F8,'Tablica rezultata'!D:E,2,FALSE)</f>
        <v xml:space="preserve">OŠ Josipa Antuna Ćolnića </v>
      </c>
      <c r="C8" s="47" t="str">
        <f>VLOOKUP(F8,'Tablica rezultata'!D:F,3,0)</f>
        <v>Đakovo</v>
      </c>
      <c r="D8" s="47" t="str">
        <f>VLOOKUP(F8,'Tablica rezultata'!D:K,8,FALSE)</f>
        <v>https://vimeo.com/190154612</v>
      </c>
      <c r="E8" s="47" t="str">
        <f>VLOOKUP(F8,'Tablica rezultata'!D:L,9,0)</f>
        <v>Tomislav Milanović</v>
      </c>
      <c r="F8" s="44" t="s">
        <v>1345</v>
      </c>
      <c r="G8" s="47">
        <f>VLOOKUP(F8,'Tablica rezultata'!D:I,6,0)</f>
        <v>190</v>
      </c>
      <c r="H8" s="49">
        <f>VLOOKUP(F8,'Tablica rezultata'!D:J,7,0)</f>
        <v>3.1</v>
      </c>
      <c r="I8" s="11"/>
      <c r="J8" s="11"/>
      <c r="K8" s="12"/>
      <c r="L8" s="11"/>
      <c r="M8" s="12"/>
      <c r="N8" s="12"/>
      <c r="O8" s="14"/>
      <c r="P8" s="14"/>
    </row>
    <row r="9" spans="1:16" ht="15.75">
      <c r="A9" s="46">
        <f>IF((AND(H9=H8,G9=G8)),A8,COUNT($G$5:G9))</f>
        <v>5</v>
      </c>
      <c r="B9" s="47" t="str">
        <f>VLOOKUP(F9,'Tablica rezultata'!D:E,2,FALSE)</f>
        <v>OŠ Satnica Đakovačka</v>
      </c>
      <c r="C9" s="47" t="str">
        <f>VLOOKUP(F9,'Tablica rezultata'!D:F,3,0)</f>
        <v>Satnica Đakovačka</v>
      </c>
      <c r="D9" s="47" t="str">
        <f>VLOOKUP(F9,'Tablica rezultata'!D:K,8,FALSE)</f>
        <v>https://vimeo.com/190214088</v>
      </c>
      <c r="E9" s="47" t="str">
        <f>VLOOKUP(F9,'Tablica rezultata'!D:L,9,0)</f>
        <v>Tomislav Milanović</v>
      </c>
      <c r="F9" s="44" t="s">
        <v>2904</v>
      </c>
      <c r="G9" s="48">
        <f>VLOOKUP(F9,'Tablica rezultata'!D:I,6,0)</f>
        <v>190</v>
      </c>
      <c r="H9" s="49">
        <f>VLOOKUP(F9,'Tablica rezultata'!D:J,7,0)</f>
        <v>3.7</v>
      </c>
      <c r="I9" s="11"/>
      <c r="J9" s="11"/>
      <c r="K9" s="12"/>
      <c r="L9" s="11"/>
      <c r="M9" s="12"/>
      <c r="N9" s="12"/>
      <c r="O9" s="14"/>
      <c r="P9" s="14"/>
    </row>
    <row r="10" spans="1:16" ht="15.75">
      <c r="A10" s="46">
        <f>IF((AND(H10=H9,G10=G9)),A9,COUNT($G$5:G10))</f>
        <v>6</v>
      </c>
      <c r="B10" s="47" t="str">
        <f>VLOOKUP(F10,'Tablica rezultata'!D:E,2,FALSE)</f>
        <v>OŠ Ivan Meštrović</v>
      </c>
      <c r="C10" s="47" t="str">
        <f>VLOOKUP(F10,'Tablica rezultata'!D:F,3,0)</f>
        <v>Vrpolje</v>
      </c>
      <c r="D10" s="47" t="str">
        <f>VLOOKUP(F10,'Tablica rezultata'!D:K,8,FALSE)</f>
        <v>https://vimeo.com/user53065598/video</v>
      </c>
      <c r="E10" s="47" t="str">
        <f>VLOOKUP(F10,'Tablica rezultata'!D:L,9,0)</f>
        <v>Rendulić</v>
      </c>
      <c r="F10" s="44" t="s">
        <v>2805</v>
      </c>
      <c r="G10" s="47">
        <f>VLOOKUP(F10,'Tablica rezultata'!D:I,6,0)</f>
        <v>190</v>
      </c>
      <c r="H10" s="49">
        <f>VLOOKUP(F10,'Tablica rezultata'!D:J,7,0)</f>
        <v>6</v>
      </c>
      <c r="I10" s="11"/>
      <c r="J10" s="11"/>
      <c r="K10" s="12"/>
      <c r="L10" s="11"/>
      <c r="M10" s="12"/>
      <c r="N10" s="12"/>
      <c r="O10" s="14"/>
      <c r="P10" s="14"/>
    </row>
    <row r="11" spans="1:16" ht="15.75">
      <c r="A11" s="46">
        <f>IF((AND(H11=H10,G11=G10)),A10,COUNT($G$5:G11))</f>
        <v>7</v>
      </c>
      <c r="B11" s="47" t="str">
        <f>VLOOKUP(F11,'Tablica rezultata'!D:E,2,FALSE)</f>
        <v>OŠ Ivan Meštrović</v>
      </c>
      <c r="C11" s="47" t="str">
        <f>VLOOKUP(F11,'Tablica rezultata'!D:F,3,0)</f>
        <v>Vrpolje</v>
      </c>
      <c r="D11" s="47" t="str">
        <f>VLOOKUP(F11,'Tablica rezultata'!D:K,8,FALSE)</f>
        <v>https://vimeo.com/user53065598/video</v>
      </c>
      <c r="E11" s="47" t="str">
        <f>VLOOKUP(F11,'Tablica rezultata'!D:L,9,0)</f>
        <v>Rendulić</v>
      </c>
      <c r="F11" s="44" t="s">
        <v>2804</v>
      </c>
      <c r="G11" s="47">
        <f>VLOOKUP(F11,'Tablica rezultata'!D:I,6,0)</f>
        <v>190</v>
      </c>
      <c r="H11" s="49">
        <f>VLOOKUP(F11,'Tablica rezultata'!D:J,7,0)</f>
        <v>7</v>
      </c>
      <c r="I11" s="11"/>
      <c r="J11" s="11"/>
      <c r="K11" s="12"/>
      <c r="L11" s="11"/>
      <c r="M11" s="12"/>
      <c r="N11" s="12"/>
      <c r="O11" s="14"/>
      <c r="P11" s="14"/>
    </row>
    <row r="12" spans="1:16" ht="15.75">
      <c r="A12" s="46">
        <f>IF((AND(H12=H11,G12=G11)),A11,COUNT($G$5:G12))</f>
        <v>7</v>
      </c>
      <c r="B12" s="47" t="str">
        <f>VLOOKUP(F12,'Tablica rezultata'!D:E,2,FALSE)</f>
        <v>OŠ Ivan Meštrović</v>
      </c>
      <c r="C12" s="47" t="str">
        <f>VLOOKUP(F12,'Tablica rezultata'!D:F,3,0)</f>
        <v>Vrpolje</v>
      </c>
      <c r="D12" s="47" t="str">
        <f>VLOOKUP(F12,'Tablica rezultata'!D:K,8,FALSE)</f>
        <v>https://vimeo.com/user5365598/video</v>
      </c>
      <c r="E12" s="47" t="str">
        <f>VLOOKUP(F12,'Tablica rezultata'!D:L,9,0)</f>
        <v>Rendulić</v>
      </c>
      <c r="F12" s="44" t="s">
        <v>2806</v>
      </c>
      <c r="G12" s="47">
        <f>VLOOKUP(F12,'Tablica rezultata'!D:I,6,0)</f>
        <v>190</v>
      </c>
      <c r="H12" s="49">
        <f>VLOOKUP(F12,'Tablica rezultata'!D:J,7,0)</f>
        <v>7</v>
      </c>
      <c r="I12" s="11"/>
      <c r="J12" s="11"/>
      <c r="K12" s="12"/>
      <c r="L12" s="11"/>
      <c r="M12" s="12"/>
      <c r="N12" s="12"/>
      <c r="O12" s="14"/>
      <c r="P12" s="14"/>
    </row>
    <row r="13" spans="1:16" ht="15.75">
      <c r="A13" s="46">
        <f>IF((AND(H13=H12,G13=G12)),A12,COUNT($G$5:G13))</f>
        <v>9</v>
      </c>
      <c r="B13" s="47" t="str">
        <f>VLOOKUP(F13,'Tablica rezultata'!D:E,2,FALSE)</f>
        <v>OŠ Ivan Meštrović</v>
      </c>
      <c r="C13" s="47" t="str">
        <f>VLOOKUP(F13,'Tablica rezultata'!D:F,3,0)</f>
        <v>Vrpolje</v>
      </c>
      <c r="D13" s="47" t="str">
        <f>VLOOKUP(F13,'Tablica rezultata'!D:K,8,FALSE)</f>
        <v>https://vimeo.com/user53065598/video</v>
      </c>
      <c r="E13" s="47" t="str">
        <f>VLOOKUP(F13,'Tablica rezultata'!D:L,9,0)</f>
        <v>Rendulić</v>
      </c>
      <c r="F13" s="44" t="s">
        <v>2803</v>
      </c>
      <c r="G13" s="47">
        <f>VLOOKUP(F13,'Tablica rezultata'!D:I,6,0)</f>
        <v>190</v>
      </c>
      <c r="H13" s="49">
        <f>VLOOKUP(F13,'Tablica rezultata'!D:J,7,0)</f>
        <v>8</v>
      </c>
      <c r="I13" s="11"/>
      <c r="J13" s="11"/>
      <c r="K13" s="12"/>
      <c r="L13" s="11"/>
      <c r="M13" s="12"/>
      <c r="N13" s="12"/>
      <c r="O13" s="14"/>
      <c r="P13" s="14"/>
    </row>
    <row r="14" spans="1:16" ht="15.75">
      <c r="A14" s="46">
        <f>IF((AND(H14=H13,G14=G13)),A13,COUNT($G$5:G14))</f>
        <v>10</v>
      </c>
      <c r="B14" s="47" t="str">
        <f>VLOOKUP(F14,'Tablica rezultata'!D:E,2,FALSE)</f>
        <v>Centar za djecu i mlade Pozitivni i sretni</v>
      </c>
      <c r="C14" s="47" t="str">
        <f>VLOOKUP(F14,'Tablica rezultata'!D:F,3,0)</f>
        <v>Čepin</v>
      </c>
      <c r="D14" s="47" t="str">
        <f>VLOOKUP(F14,'Tablica rezultata'!D:K,8,FALSE)</f>
        <v>https://vimeo.com/190397931</v>
      </c>
      <c r="E14" s="47" t="str">
        <f>VLOOKUP(F14,'Tablica rezultata'!D:L,9,0)</f>
        <v>Marijan Jovičić</v>
      </c>
      <c r="F14" s="44" t="s">
        <v>2735</v>
      </c>
      <c r="G14" s="47">
        <f>VLOOKUP(F14,'Tablica rezultata'!D:I,6,0)</f>
        <v>180</v>
      </c>
      <c r="H14" s="49">
        <f>VLOOKUP(F14,'Tablica rezultata'!D:J,7,0)</f>
        <v>8.6999999999999993</v>
      </c>
      <c r="I14" s="11"/>
      <c r="J14" s="11"/>
      <c r="K14" s="12"/>
      <c r="L14" s="11"/>
      <c r="M14" s="12"/>
      <c r="N14" s="12"/>
      <c r="O14" s="14"/>
      <c r="P14" s="14"/>
    </row>
    <row r="15" spans="1:16" ht="15.75">
      <c r="A15" s="46">
        <f>IF((AND(H15=H14,G15=G14)),A14,COUNT($G$5:G15))</f>
        <v>11</v>
      </c>
      <c r="B15" s="47" t="str">
        <f>VLOOKUP(F15,'Tablica rezultata'!D:E,2,FALSE)</f>
        <v>Centar za djecu i mlade Pozitivni i sretni</v>
      </c>
      <c r="C15" s="47" t="str">
        <f>VLOOKUP(F15,'Tablica rezultata'!D:F,3,0)</f>
        <v>Čepin</v>
      </c>
      <c r="D15" s="47" t="str">
        <f>VLOOKUP(F15,'Tablica rezultata'!D:K,8,FALSE)</f>
        <v>https://vimeo.com/190397298</v>
      </c>
      <c r="E15" s="47" t="str">
        <f>VLOOKUP(F15,'Tablica rezultata'!D:L,9,0)</f>
        <v>Marijan Jovičić</v>
      </c>
      <c r="F15" s="44" t="s">
        <v>2734</v>
      </c>
      <c r="G15" s="47">
        <f>VLOOKUP(F15,'Tablica rezultata'!D:I,6,0)</f>
        <v>180</v>
      </c>
      <c r="H15" s="49">
        <f>VLOOKUP(F15,'Tablica rezultata'!D:J,7,0)</f>
        <v>9.6</v>
      </c>
      <c r="I15" s="11"/>
      <c r="J15" s="11"/>
      <c r="K15" s="12"/>
      <c r="L15" s="11"/>
      <c r="M15" s="12"/>
      <c r="N15" s="12"/>
      <c r="O15" s="14"/>
      <c r="P15" s="14"/>
    </row>
    <row r="16" spans="1:16">
      <c r="A16" s="24"/>
      <c r="B16" s="24"/>
      <c r="C16" s="24"/>
      <c r="D16" s="24"/>
      <c r="E16" s="24"/>
      <c r="F16" s="24"/>
      <c r="G16" s="24"/>
      <c r="H16" s="24"/>
    </row>
    <row r="17" spans="1:16">
      <c r="A17" s="24"/>
      <c r="B17" s="24"/>
      <c r="C17" s="24"/>
      <c r="D17" s="24"/>
      <c r="E17" s="24"/>
      <c r="F17" s="24"/>
      <c r="G17" s="24"/>
      <c r="H17" s="24"/>
    </row>
    <row r="18" spans="1:16" ht="18.75">
      <c r="A18" s="24"/>
      <c r="B18" s="19" t="s">
        <v>36</v>
      </c>
      <c r="C18" s="24"/>
      <c r="D18" s="24"/>
      <c r="E18" s="24"/>
      <c r="F18" s="24"/>
      <c r="G18" s="24"/>
      <c r="H18" s="24"/>
    </row>
    <row r="19" spans="1:16" ht="18.75">
      <c r="A19" s="24"/>
      <c r="B19" s="25"/>
      <c r="C19" s="24"/>
      <c r="D19" s="24"/>
      <c r="E19" s="24"/>
      <c r="F19" s="24"/>
      <c r="G19" s="24"/>
      <c r="H19" s="24"/>
    </row>
    <row r="20" spans="1:16" ht="42" customHeight="1">
      <c r="A20" s="43" t="s">
        <v>2</v>
      </c>
      <c r="B20" s="22" t="s">
        <v>2641</v>
      </c>
      <c r="C20" s="22" t="s">
        <v>2644</v>
      </c>
      <c r="D20" s="22" t="s">
        <v>9</v>
      </c>
      <c r="E20" s="22" t="s">
        <v>4</v>
      </c>
      <c r="F20" s="22" t="s">
        <v>2642</v>
      </c>
      <c r="G20" s="22" t="s">
        <v>2956</v>
      </c>
      <c r="H20" s="22" t="s">
        <v>5</v>
      </c>
      <c r="I20" s="11"/>
      <c r="J20" s="11"/>
      <c r="K20" s="12"/>
      <c r="L20" s="11"/>
      <c r="M20" s="12"/>
      <c r="N20" s="12"/>
      <c r="O20" s="14"/>
      <c r="P20" s="14"/>
    </row>
    <row r="21" spans="1:16" ht="15.75">
      <c r="A21" s="46">
        <f>IF((AND(H21=H20,G21=G20)),A20,COUNT($G$21:G21))</f>
        <v>1</v>
      </c>
      <c r="B21" s="47" t="str">
        <f>VLOOKUP(F21,'Tablica rezultata'!D:E,2,FALSE)</f>
        <v>OŠ Satnica Đakovačka</v>
      </c>
      <c r="C21" s="47" t="str">
        <f>VLOOKUP(F21,'Tablica rezultata'!D:F,3,0)</f>
        <v>Satnica Đakovačka</v>
      </c>
      <c r="D21" s="47" t="str">
        <f>VLOOKUP(F21,'Tablica rezultata'!D:K,8,FALSE)</f>
        <v>https://vimeo.com/190213639</v>
      </c>
      <c r="E21" s="47" t="str">
        <f>VLOOKUP(F21,'Tablica rezultata'!D:L,9,0)</f>
        <v>Tomislav Milanović</v>
      </c>
      <c r="F21" s="44" t="s">
        <v>2920</v>
      </c>
      <c r="G21" s="48">
        <f>VLOOKUP(F21,'Tablica rezultata'!D:I,6,0)</f>
        <v>340</v>
      </c>
      <c r="H21" s="49">
        <f>VLOOKUP(F21,'Tablica rezultata'!D:J,7,0)</f>
        <v>3.8</v>
      </c>
    </row>
    <row r="22" spans="1:16" ht="15.75">
      <c r="A22" s="46">
        <f>IF((AND(H22=H21,G22=G21)),A21,COUNT($G$21:G22))</f>
        <v>2</v>
      </c>
      <c r="B22" s="47" t="str">
        <f>VLOOKUP(F22,'Tablica rezultata'!D:E,2,FALSE)</f>
        <v>OŠ Satnica Đakovačka</v>
      </c>
      <c r="C22" s="47" t="str">
        <f>VLOOKUP(F22,'Tablica rezultata'!D:F,3,0)</f>
        <v>Satnica Đakovačka</v>
      </c>
      <c r="D22" s="47" t="str">
        <f>VLOOKUP(F22,'Tablica rezultata'!D:K,8,FALSE)</f>
        <v>https://vimeo.com/190213927</v>
      </c>
      <c r="E22" s="47" t="str">
        <f>VLOOKUP(F22,'Tablica rezultata'!D:L,9,0)</f>
        <v>Tomislav Milanović</v>
      </c>
      <c r="F22" s="44" t="s">
        <v>2919</v>
      </c>
      <c r="G22" s="48">
        <f>VLOOKUP(F22,'Tablica rezultata'!D:I,6,0)</f>
        <v>340</v>
      </c>
      <c r="H22" s="49">
        <f>VLOOKUP(F22,'Tablica rezultata'!D:J,7,0)</f>
        <v>3.9</v>
      </c>
    </row>
    <row r="23" spans="1:16" ht="15.75">
      <c r="A23" s="46">
        <f>IF((AND(H23=H22,G23=G22)),A22,COUNT($G$21:G23))</f>
        <v>3</v>
      </c>
      <c r="B23" s="47" t="str">
        <f>VLOOKUP(F23,'Tablica rezultata'!D:E,2,FALSE)</f>
        <v>OŠ Satnica Đakovačka</v>
      </c>
      <c r="C23" s="47" t="str">
        <f>VLOOKUP(F23,'Tablica rezultata'!D:F,3,0)</f>
        <v>Satnica Đakovačka</v>
      </c>
      <c r="D23" s="47" t="str">
        <f>VLOOKUP(F23,'Tablica rezultata'!D:K,8,FALSE)</f>
        <v>https://vimeo.com/190213709</v>
      </c>
      <c r="E23" s="47" t="str">
        <f>VLOOKUP(F23,'Tablica rezultata'!D:L,9,0)</f>
        <v>Tomislav Milanović</v>
      </c>
      <c r="F23" s="44" t="s">
        <v>2921</v>
      </c>
      <c r="G23" s="47">
        <f>VLOOKUP(F23,'Tablica rezultata'!D:I,6,0)</f>
        <v>340</v>
      </c>
      <c r="H23" s="49">
        <f>VLOOKUP(F23,'Tablica rezultata'!D:J,7,0)</f>
        <v>4</v>
      </c>
    </row>
    <row r="24" spans="1:16" ht="15.75">
      <c r="A24" s="46">
        <f>IF((AND(H24=H23,G24=G23)),A23,COUNT($G$21:G24))</f>
        <v>3</v>
      </c>
      <c r="B24" s="47" t="str">
        <f>VLOOKUP(F24,'Tablica rezultata'!D:E,2,FALSE)</f>
        <v>Društvo pedagoga tehničke kulture - Slavonija / Đakovo</v>
      </c>
      <c r="C24" s="47" t="str">
        <f>VLOOKUP(F24,'Tablica rezultata'!D:F,3,0)</f>
        <v>Đakovo</v>
      </c>
      <c r="D24" s="47" t="str">
        <f>VLOOKUP(F24,'Tablica rezultata'!D:K,8,FALSE)</f>
        <v>https://vimeo.com/190166326</v>
      </c>
      <c r="E24" s="47" t="str">
        <f>VLOOKUP(F24,'Tablica rezultata'!D:L,9,0)</f>
        <v>Dominik Tomislav Vladić</v>
      </c>
      <c r="F24" s="44" t="s">
        <v>1555</v>
      </c>
      <c r="G24" s="47">
        <f>VLOOKUP(F24,'Tablica rezultata'!D:I,6,0)</f>
        <v>340</v>
      </c>
      <c r="H24" s="49">
        <f>VLOOKUP(F24,'Tablica rezultata'!D:J,7,0)</f>
        <v>4</v>
      </c>
    </row>
    <row r="25" spans="1:16" ht="15.75">
      <c r="A25" s="46">
        <f>IF((AND(H25=H24,G25=G24)),A24,COUNT($G$21:G25))</f>
        <v>3</v>
      </c>
      <c r="B25" s="47" t="str">
        <f>VLOOKUP(F25,'Tablica rezultata'!D:E,2,FALSE)</f>
        <v>Društvo pedagoga tehničke kulture - Slavonija / Đakovo</v>
      </c>
      <c r="C25" s="47" t="str">
        <f>VLOOKUP(F25,'Tablica rezultata'!D:F,3,0)</f>
        <v>Đakovo</v>
      </c>
      <c r="D25" s="47" t="str">
        <f>VLOOKUP(F25,'Tablica rezultata'!D:K,8,FALSE)</f>
        <v>https://vimeo.com/190166620</v>
      </c>
      <c r="E25" s="47" t="str">
        <f>VLOOKUP(F25,'Tablica rezultata'!D:L,9,0)</f>
        <v>Dominik Tomislav Vladić</v>
      </c>
      <c r="F25" s="44" t="s">
        <v>1558</v>
      </c>
      <c r="G25" s="47">
        <f>VLOOKUP(F25,'Tablica rezultata'!D:I,6,0)</f>
        <v>340</v>
      </c>
      <c r="H25" s="49">
        <f>VLOOKUP(F25,'Tablica rezultata'!D:J,7,0)</f>
        <v>4</v>
      </c>
    </row>
    <row r="26" spans="1:16" ht="15.75">
      <c r="A26" s="46">
        <f>IF((AND(H26=H25,G26=G25)),A25,COUNT($G$21:G26))</f>
        <v>3</v>
      </c>
      <c r="B26" s="47" t="str">
        <f>VLOOKUP(F26,'Tablica rezultata'!D:E,2,FALSE)</f>
        <v>Društvo pedagoga tehničke kulture - Slavonija / Đakovo</v>
      </c>
      <c r="C26" s="47" t="str">
        <f>VLOOKUP(F26,'Tablica rezultata'!D:F,3,0)</f>
        <v>Đakovo</v>
      </c>
      <c r="D26" s="47" t="str">
        <f>VLOOKUP(F26,'Tablica rezultata'!D:K,8,FALSE)</f>
        <v>https://vimeo.com/190166834</v>
      </c>
      <c r="E26" s="47" t="str">
        <f>VLOOKUP(F26,'Tablica rezultata'!D:L,9,0)</f>
        <v>Dominik Tomislav Vladić</v>
      </c>
      <c r="F26" s="44" t="s">
        <v>1560</v>
      </c>
      <c r="G26" s="47">
        <f>VLOOKUP(F26,'Tablica rezultata'!D:I,6,0)</f>
        <v>340</v>
      </c>
      <c r="H26" s="49">
        <f>VLOOKUP(F26,'Tablica rezultata'!D:J,7,0)</f>
        <v>4</v>
      </c>
    </row>
    <row r="27" spans="1:16" ht="15.75">
      <c r="A27" s="46">
        <f>IF((AND(H27=H26,G27=G26)),A26,COUNT($G$21:G27))</f>
        <v>3</v>
      </c>
      <c r="B27" s="47" t="str">
        <f>VLOOKUP(F27,'Tablica rezultata'!D:E,2,FALSE)</f>
        <v>Društvo pedagoga tehničke kulture - Slavonija / Đakovo</v>
      </c>
      <c r="C27" s="47" t="str">
        <f>VLOOKUP(F27,'Tablica rezultata'!D:F,3,0)</f>
        <v>Đakovo</v>
      </c>
      <c r="D27" s="47" t="str">
        <f>VLOOKUP(F27,'Tablica rezultata'!D:K,8,FALSE)</f>
        <v>https://vimeo.com/190166945</v>
      </c>
      <c r="E27" s="47" t="str">
        <f>VLOOKUP(F27,'Tablica rezultata'!D:L,9,0)</f>
        <v>Dominik Tomislav Vladić</v>
      </c>
      <c r="F27" s="44" t="s">
        <v>1562</v>
      </c>
      <c r="G27" s="47">
        <f>VLOOKUP(F27,'Tablica rezultata'!D:I,6,0)</f>
        <v>340</v>
      </c>
      <c r="H27" s="49">
        <f>VLOOKUP(F27,'Tablica rezultata'!D:J,7,0)</f>
        <v>4</v>
      </c>
    </row>
    <row r="28" spans="1:16" ht="15.75">
      <c r="A28" s="46">
        <f>IF((AND(H28=H27,G28=G27)),A27,COUNT($G$21:G28))</f>
        <v>3</v>
      </c>
      <c r="B28" s="47" t="str">
        <f>VLOOKUP(F28,'Tablica rezultata'!D:E,2,FALSE)</f>
        <v>Društvo pedagoga tehničke kulture - Slavonija / Đakovo</v>
      </c>
      <c r="C28" s="47" t="str">
        <f>VLOOKUP(F28,'Tablica rezultata'!D:F,3,0)</f>
        <v>Đakovo</v>
      </c>
      <c r="D28" s="47" t="str">
        <f>VLOOKUP(F28,'Tablica rezultata'!D:K,8,FALSE)</f>
        <v>https://vimeo.com/190167074</v>
      </c>
      <c r="E28" s="47" t="str">
        <f>VLOOKUP(F28,'Tablica rezultata'!D:L,9,0)</f>
        <v>Dominik Tomislav Vladić</v>
      </c>
      <c r="F28" s="44" t="s">
        <v>1564</v>
      </c>
      <c r="G28" s="47">
        <f>VLOOKUP(F28,'Tablica rezultata'!D:I,6,0)</f>
        <v>340</v>
      </c>
      <c r="H28" s="49">
        <f>VLOOKUP(F28,'Tablica rezultata'!D:J,7,0)</f>
        <v>4</v>
      </c>
    </row>
    <row r="29" spans="1:16" ht="15.75">
      <c r="A29" s="46">
        <f>IF((AND(H29=H28,G29=G28)),A28,COUNT($G$21:G29))</f>
        <v>3</v>
      </c>
      <c r="B29" s="47" t="str">
        <f>VLOOKUP(F29,'Tablica rezultata'!D:E,2,FALSE)</f>
        <v>Društvo pedagoga tehničke kulture - Slavonija / Đakovo</v>
      </c>
      <c r="C29" s="47" t="str">
        <f>VLOOKUP(F29,'Tablica rezultata'!D:F,3,0)</f>
        <v>Đakovo</v>
      </c>
      <c r="D29" s="47" t="str">
        <f>VLOOKUP(F29,'Tablica rezultata'!D:K,8,FALSE)</f>
        <v>https://vimeo.com/190167180</v>
      </c>
      <c r="E29" s="47" t="str">
        <f>VLOOKUP(F29,'Tablica rezultata'!D:L,9,0)</f>
        <v>Dominik Tomislav Vladić</v>
      </c>
      <c r="F29" s="44" t="s">
        <v>1566</v>
      </c>
      <c r="G29" s="47">
        <f>VLOOKUP(F29,'Tablica rezultata'!D:I,6,0)</f>
        <v>340</v>
      </c>
      <c r="H29" s="49">
        <f>VLOOKUP(F29,'Tablica rezultata'!D:J,7,0)</f>
        <v>4</v>
      </c>
    </row>
    <row r="30" spans="1:16" ht="15.75">
      <c r="A30" s="46">
        <f>IF((AND(H30=H29,G30=G29)),A29,COUNT($G$21:G30))</f>
        <v>3</v>
      </c>
      <c r="B30" s="47" t="str">
        <f>VLOOKUP(F30,'Tablica rezultata'!D:E,2,FALSE)</f>
        <v>OŠ Budrovci</v>
      </c>
      <c r="C30" s="47" t="str">
        <f>VLOOKUP(F30,'Tablica rezultata'!D:F,3,0)</f>
        <v>Budrovci</v>
      </c>
      <c r="D30" s="47" t="str">
        <f>VLOOKUP(F30,'Tablica rezultata'!D:K,8,FALSE)</f>
        <v>https://vimeo.com/190167384</v>
      </c>
      <c r="E30" s="47" t="str">
        <f>VLOOKUP(F30,'Tablica rezultata'!D:L,9,0)</f>
        <v>Dominik Tomislav Vladić</v>
      </c>
      <c r="F30" s="44" t="s">
        <v>1780</v>
      </c>
      <c r="G30" s="47">
        <f>VLOOKUP(F30,'Tablica rezultata'!D:I,6,0)</f>
        <v>340</v>
      </c>
      <c r="H30" s="49">
        <f>VLOOKUP(F30,'Tablica rezultata'!D:J,7,0)</f>
        <v>4</v>
      </c>
    </row>
    <row r="31" spans="1:16" ht="15.75">
      <c r="A31" s="46">
        <f>IF((AND(H31=H30,G31=G30)),A30,COUNT($G$21:G31))</f>
        <v>3</v>
      </c>
      <c r="B31" s="47" t="str">
        <f>VLOOKUP(F31,'Tablica rezultata'!D:E,2,FALSE)</f>
        <v>OŠ Budrovci</v>
      </c>
      <c r="C31" s="47" t="str">
        <f>VLOOKUP(F31,'Tablica rezultata'!D:F,3,0)</f>
        <v>Budrovci</v>
      </c>
      <c r="D31" s="47" t="str">
        <f>VLOOKUP(F31,'Tablica rezultata'!D:K,8,FALSE)</f>
        <v>https://vimeo.com/190167525</v>
      </c>
      <c r="E31" s="47" t="str">
        <f>VLOOKUP(F31,'Tablica rezultata'!D:L,9,0)</f>
        <v>Dominik Tomislav Vladić</v>
      </c>
      <c r="F31" s="44" t="s">
        <v>1782</v>
      </c>
      <c r="G31" s="47">
        <f>VLOOKUP(F31,'Tablica rezultata'!D:I,6,0)</f>
        <v>340</v>
      </c>
      <c r="H31" s="49">
        <f>VLOOKUP(F31,'Tablica rezultata'!D:J,7,0)</f>
        <v>4</v>
      </c>
    </row>
    <row r="32" spans="1:16" ht="15.75">
      <c r="A32" s="46">
        <f>IF((AND(H32=H31,G32=G31)),A31,COUNT($G$21:G32))</f>
        <v>3</v>
      </c>
      <c r="B32" s="47" t="str">
        <f>VLOOKUP(F32,'Tablica rezultata'!D:E,2,FALSE)</f>
        <v>OŠ Budrovci</v>
      </c>
      <c r="C32" s="47" t="str">
        <f>VLOOKUP(F32,'Tablica rezultata'!D:F,3,0)</f>
        <v>Budrovci</v>
      </c>
      <c r="D32" s="47" t="str">
        <f>VLOOKUP(F32,'Tablica rezultata'!D:K,8,FALSE)</f>
        <v>https://vimeo.com/190167635</v>
      </c>
      <c r="E32" s="47" t="str">
        <f>VLOOKUP(F32,'Tablica rezultata'!D:L,9,0)</f>
        <v>Dominik Tomislav Vladić</v>
      </c>
      <c r="F32" s="44" t="s">
        <v>1784</v>
      </c>
      <c r="G32" s="47">
        <f>VLOOKUP(F32,'Tablica rezultata'!D:I,6,0)</f>
        <v>340</v>
      </c>
      <c r="H32" s="49">
        <f>VLOOKUP(F32,'Tablica rezultata'!D:J,7,0)</f>
        <v>4</v>
      </c>
    </row>
    <row r="33" spans="1:8" ht="15.75">
      <c r="A33" s="46">
        <f>IF((AND(H33=H32,G33=G32)),A32,COUNT($G$21:G33))</f>
        <v>3</v>
      </c>
      <c r="B33" s="47" t="str">
        <f>VLOOKUP(F33,'Tablica rezultata'!D:E,2,FALSE)</f>
        <v>OŠ Budrovci</v>
      </c>
      <c r="C33" s="47" t="str">
        <f>VLOOKUP(F33,'Tablica rezultata'!D:F,3,0)</f>
        <v>Budrovci</v>
      </c>
      <c r="D33" s="47" t="str">
        <f>VLOOKUP(F33,'Tablica rezultata'!D:K,8,FALSE)</f>
        <v>https://vimeo.com/190167745</v>
      </c>
      <c r="E33" s="47" t="str">
        <f>VLOOKUP(F33,'Tablica rezultata'!D:L,9,0)</f>
        <v>Dominik Tomislav Vladić</v>
      </c>
      <c r="F33" s="44" t="s">
        <v>1786</v>
      </c>
      <c r="G33" s="47">
        <f>VLOOKUP(F33,'Tablica rezultata'!D:I,6,0)</f>
        <v>340</v>
      </c>
      <c r="H33" s="49">
        <f>VLOOKUP(F33,'Tablica rezultata'!D:J,7,0)</f>
        <v>4</v>
      </c>
    </row>
    <row r="34" spans="1:8" ht="15.75">
      <c r="A34" s="46">
        <f>IF((AND(H34=H33,G34=G33)),A33,COUNT($G$21:G34))</f>
        <v>3</v>
      </c>
      <c r="B34" s="47" t="str">
        <f>VLOOKUP(F34,'Tablica rezultata'!D:E,2,FALSE)</f>
        <v>OŠ Budrovci</v>
      </c>
      <c r="C34" s="47" t="str">
        <f>VLOOKUP(F34,'Tablica rezultata'!D:F,3,0)</f>
        <v>Budrovci</v>
      </c>
      <c r="D34" s="47" t="str">
        <f>VLOOKUP(F34,'Tablica rezultata'!D:K,8,FALSE)</f>
        <v>https://vimeo.com/190429890</v>
      </c>
      <c r="E34" s="47" t="str">
        <f>VLOOKUP(F34,'Tablica rezultata'!D:L,9,0)</f>
        <v>Dominik Tomislav Vladić</v>
      </c>
      <c r="F34" s="44" t="s">
        <v>1788</v>
      </c>
      <c r="G34" s="47">
        <f>VLOOKUP(F34,'Tablica rezultata'!D:I,6,0)</f>
        <v>340</v>
      </c>
      <c r="H34" s="49">
        <f>VLOOKUP(F34,'Tablica rezultata'!D:J,7,0)</f>
        <v>4</v>
      </c>
    </row>
    <row r="35" spans="1:8" ht="15.75">
      <c r="A35" s="46">
        <f>IF((AND(H35=H34,G35=G34)),A34,COUNT($G$21:G35))</f>
        <v>15</v>
      </c>
      <c r="B35" s="47" t="str">
        <f>VLOOKUP(F35,'Tablica rezultata'!D:E,2,FALSE)</f>
        <v xml:space="preserve">OŠ Josipa Antuna Ćolnića </v>
      </c>
      <c r="C35" s="47" t="str">
        <f>VLOOKUP(F35,'Tablica rezultata'!D:F,3,0)</f>
        <v>Đakovo</v>
      </c>
      <c r="D35" s="47" t="str">
        <f>VLOOKUP(F35,'Tablica rezultata'!D:K,8,FALSE)</f>
        <v>https://vimeo.com/190348503</v>
      </c>
      <c r="E35" s="47" t="str">
        <f>VLOOKUP(F35,'Tablica rezultata'!D:L,9,0)</f>
        <v>Tomislav Milanović</v>
      </c>
      <c r="F35" s="44" t="s">
        <v>1354</v>
      </c>
      <c r="G35" s="47">
        <f>VLOOKUP(F35,'Tablica rezultata'!D:I,6,0)</f>
        <v>340</v>
      </c>
      <c r="H35" s="49">
        <f>VLOOKUP(F35,'Tablica rezultata'!D:J,7,0)</f>
        <v>4.0999999999999996</v>
      </c>
    </row>
    <row r="36" spans="1:8" ht="15.75">
      <c r="A36" s="46">
        <f>IF((AND(H36=H35,G36=G35)),A35,COUNT($G$21:G36))</f>
        <v>16</v>
      </c>
      <c r="B36" s="47" t="str">
        <f>VLOOKUP(F36,'Tablica rezultata'!D:E,2,FALSE)</f>
        <v xml:space="preserve">OŠ Josipa Antuna Ćolnića </v>
      </c>
      <c r="C36" s="47" t="str">
        <f>VLOOKUP(F36,'Tablica rezultata'!D:F,3,0)</f>
        <v>Đakovo</v>
      </c>
      <c r="D36" s="47" t="str">
        <f>VLOOKUP(F36,'Tablica rezultata'!D:K,8,FALSE)</f>
        <v>https://vimeo.com/190155463</v>
      </c>
      <c r="E36" s="47" t="str">
        <f>VLOOKUP(F36,'Tablica rezultata'!D:L,9,0)</f>
        <v>Tomislav Milanović</v>
      </c>
      <c r="F36" s="44" t="s">
        <v>1347</v>
      </c>
      <c r="G36" s="47">
        <f>VLOOKUP(F36,'Tablica rezultata'!D:I,6,0)</f>
        <v>340</v>
      </c>
      <c r="H36" s="49">
        <f>VLOOKUP(F36,'Tablica rezultata'!D:J,7,0)</f>
        <v>4.2</v>
      </c>
    </row>
    <row r="37" spans="1:8" ht="15.75">
      <c r="A37" s="46">
        <f>IF((AND(H37=H36,G37=G36)),A36,COUNT($G$21:G37))</f>
        <v>17</v>
      </c>
      <c r="B37" s="47" t="str">
        <f>VLOOKUP(F37,'Tablica rezultata'!D:E,2,FALSE)</f>
        <v xml:space="preserve">OŠ Josipa Antuna Ćolnića </v>
      </c>
      <c r="C37" s="47" t="str">
        <f>VLOOKUP(F37,'Tablica rezultata'!D:F,3,0)</f>
        <v>Đakovo</v>
      </c>
      <c r="D37" s="47" t="str">
        <f>VLOOKUP(F37,'Tablica rezultata'!D:K,8,FALSE)</f>
        <v>https://vimeo.com/190155855</v>
      </c>
      <c r="E37" s="47" t="str">
        <f>VLOOKUP(F37,'Tablica rezultata'!D:L,9,0)</f>
        <v>Tomislav Milanović</v>
      </c>
      <c r="F37" s="44" t="s">
        <v>1351</v>
      </c>
      <c r="G37" s="47">
        <f>VLOOKUP(F37,'Tablica rezultata'!D:I,6,0)</f>
        <v>340</v>
      </c>
      <c r="H37" s="49">
        <f>VLOOKUP(F37,'Tablica rezultata'!D:J,7,0)</f>
        <v>4.4000000000000004</v>
      </c>
    </row>
    <row r="38" spans="1:8" ht="15.75">
      <c r="A38" s="46">
        <f>IF((AND(H38=H37,G38=G37)),A37,COUNT($G$21:G38))</f>
        <v>17</v>
      </c>
      <c r="B38" s="47" t="str">
        <f>VLOOKUP(F38,'Tablica rezultata'!D:E,2,FALSE)</f>
        <v xml:space="preserve">OŠ Josipa Antuna Ćolnića </v>
      </c>
      <c r="C38" s="47" t="str">
        <f>VLOOKUP(F38,'Tablica rezultata'!D:F,3,0)</f>
        <v>Đakovo</v>
      </c>
      <c r="D38" s="47" t="str">
        <f>VLOOKUP(F38,'Tablica rezultata'!D:K,8,FALSE)</f>
        <v>https://vimeo.com/190348610</v>
      </c>
      <c r="E38" s="47" t="str">
        <f>VLOOKUP(F38,'Tablica rezultata'!D:L,9,0)</f>
        <v>Tomislav Milanović</v>
      </c>
      <c r="F38" s="44" t="s">
        <v>1356</v>
      </c>
      <c r="G38" s="47">
        <f>VLOOKUP(F38,'Tablica rezultata'!D:I,6,0)</f>
        <v>340</v>
      </c>
      <c r="H38" s="49">
        <f>VLOOKUP(F38,'Tablica rezultata'!D:J,7,0)</f>
        <v>4.4000000000000004</v>
      </c>
    </row>
    <row r="39" spans="1:8" ht="15.75">
      <c r="A39" s="46">
        <f>IF((AND(H39=H38,G39=G38)),A38,COUNT($G$21:G39))</f>
        <v>17</v>
      </c>
      <c r="B39" s="47" t="str">
        <f>VLOOKUP(F39,'Tablica rezultata'!D:E,2,FALSE)</f>
        <v xml:space="preserve">OŠ Josipa Antuna Ćolnića </v>
      </c>
      <c r="C39" s="47" t="str">
        <f>VLOOKUP(F39,'Tablica rezultata'!D:F,3,0)</f>
        <v>Đakovo</v>
      </c>
      <c r="D39" s="47" t="str">
        <f>VLOOKUP(F39,'Tablica rezultata'!D:K,8,FALSE)</f>
        <v>https://vimeo.com/190348645</v>
      </c>
      <c r="E39" s="47" t="str">
        <f>VLOOKUP(F39,'Tablica rezultata'!D:L,9,0)</f>
        <v>Tomislav Milanović</v>
      </c>
      <c r="F39" s="44" t="s">
        <v>1358</v>
      </c>
      <c r="G39" s="47">
        <f>VLOOKUP(F39,'Tablica rezultata'!D:I,6,0)</f>
        <v>340</v>
      </c>
      <c r="H39" s="49">
        <f>VLOOKUP(F39,'Tablica rezultata'!D:J,7,0)</f>
        <v>4.4000000000000004</v>
      </c>
    </row>
    <row r="40" spans="1:8" ht="15.75">
      <c r="A40" s="46">
        <f>IF((AND(H40=H39,G40=G39)),A39,COUNT($G$21:G40))</f>
        <v>20</v>
      </c>
      <c r="B40" s="47" t="str">
        <f>VLOOKUP(F40,'Tablica rezultata'!D:E,2,FALSE)</f>
        <v xml:space="preserve">OŠ Josipa Antuna Ćolnića </v>
      </c>
      <c r="C40" s="47" t="str">
        <f>VLOOKUP(F40,'Tablica rezultata'!D:F,3,0)</f>
        <v>Đakovo</v>
      </c>
      <c r="D40" s="47" t="str">
        <f>VLOOKUP(F40,'Tablica rezultata'!D:K,8,FALSE)</f>
        <v>https://vimeo.com/190155667</v>
      </c>
      <c r="E40" s="47" t="str">
        <f>VLOOKUP(F40,'Tablica rezultata'!D:L,9,0)</f>
        <v>Tomislav Milanović</v>
      </c>
      <c r="F40" s="44" t="s">
        <v>1349</v>
      </c>
      <c r="G40" s="47">
        <f>VLOOKUP(F40,'Tablica rezultata'!D:I,6,0)</f>
        <v>340</v>
      </c>
      <c r="H40" s="49">
        <f>VLOOKUP(F40,'Tablica rezultata'!D:J,7,0)</f>
        <v>4.7</v>
      </c>
    </row>
    <row r="41" spans="1:8" ht="15.75">
      <c r="A41" s="46">
        <f>IF((AND(H41=H40,G41=G40)),A40,COUNT($G$21:G41))</f>
        <v>21</v>
      </c>
      <c r="B41" s="47" t="str">
        <f>VLOOKUP(F41,'Tablica rezultata'!D:E,2,FALSE)</f>
        <v>OŠ dr.Franjo Tuđman</v>
      </c>
      <c r="C41" s="47" t="str">
        <f>VLOOKUP(F41,'Tablica rezultata'!D:F,3,0)</f>
        <v>Šarengrad</v>
      </c>
      <c r="D41" s="47" t="str">
        <f>VLOOKUP(F41,'Tablica rezultata'!D:K,8,FALSE)</f>
        <v>https://vimeo.com/190351112</v>
      </c>
      <c r="E41" s="47" t="str">
        <f>VLOOKUP(F41,'Tablica rezultata'!D:L,9,0)</f>
        <v>Ivana Knezović</v>
      </c>
      <c r="F41" s="44" t="s">
        <v>1206</v>
      </c>
      <c r="G41" s="47">
        <f>VLOOKUP(F41,'Tablica rezultata'!D:I,6,0)</f>
        <v>340</v>
      </c>
      <c r="H41" s="49">
        <f>VLOOKUP(F41,'Tablica rezultata'!D:J,7,0)</f>
        <v>6.8</v>
      </c>
    </row>
    <row r="42" spans="1:8" ht="15.75">
      <c r="A42" s="46">
        <f>IF((AND(H42=H41,G42=G41)),A41,COUNT($G$21:G42))</f>
        <v>22</v>
      </c>
      <c r="B42" s="47" t="str">
        <f>VLOOKUP(F42,'Tablica rezultata'!D:E,2,FALSE)</f>
        <v>OŠ Milka Cepelića Vuka</v>
      </c>
      <c r="C42" s="47" t="str">
        <f>VLOOKUP(F42,'Tablica rezultata'!D:F,3,0)</f>
        <v>Vuka</v>
      </c>
      <c r="D42" s="47" t="str">
        <f>VLOOKUP(F42,'Tablica rezultata'!D:K,8,FALSE)</f>
        <v>https://vimeo.com/190400322</v>
      </c>
      <c r="E42" s="47" t="str">
        <f>VLOOKUP(F42,'Tablica rezultata'!D:L,9,0)</f>
        <v>Zlatko Mikulić</v>
      </c>
      <c r="F42" s="44" t="s">
        <v>2787</v>
      </c>
      <c r="G42" s="47">
        <f>VLOOKUP(F42,'Tablica rezultata'!D:I,6,0)</f>
        <v>340</v>
      </c>
      <c r="H42" s="49">
        <f>VLOOKUP(F42,'Tablica rezultata'!D:J,7,0)</f>
        <v>14.1</v>
      </c>
    </row>
    <row r="43" spans="1:8" ht="15.75">
      <c r="A43" s="46">
        <f>IF((AND(H43=H42,G43=G42)),A42,COUNT($G$21:G43))</f>
        <v>23</v>
      </c>
      <c r="B43" s="47" t="str">
        <f>VLOOKUP(F43,'Tablica rezultata'!D:E,2,FALSE)</f>
        <v>OŠ Milka Cepelića Vuka</v>
      </c>
      <c r="C43" s="47" t="str">
        <f>VLOOKUP(F43,'Tablica rezultata'!D:F,3,0)</f>
        <v>Vuka</v>
      </c>
      <c r="D43" s="47" t="str">
        <f>VLOOKUP(F43,'Tablica rezultata'!D:K,8,FALSE)</f>
        <v>https://vimeo.com/190400184</v>
      </c>
      <c r="E43" s="47" t="str">
        <f>VLOOKUP(F43,'Tablica rezultata'!D:L,9,0)</f>
        <v>Zlatko Mikulić</v>
      </c>
      <c r="F43" s="44" t="s">
        <v>2786</v>
      </c>
      <c r="G43" s="47">
        <f>VLOOKUP(F43,'Tablica rezultata'!D:I,6,0)</f>
        <v>340</v>
      </c>
      <c r="H43" s="49">
        <f>VLOOKUP(F43,'Tablica rezultata'!D:J,7,0)</f>
        <v>14.2</v>
      </c>
    </row>
    <row r="44" spans="1:8" ht="15.75">
      <c r="A44" s="46">
        <f>IF((AND(H44=H43,G44=G43)),A43,COUNT($G$21:G44))</f>
        <v>24</v>
      </c>
      <c r="B44" s="47" t="str">
        <f>VLOOKUP(F44,'Tablica rezultata'!D:E,2,FALSE)</f>
        <v>Centar za djecu i mlade Pozitivni i sretni</v>
      </c>
      <c r="C44" s="47" t="str">
        <f>VLOOKUP(F44,'Tablica rezultata'!D:F,3,0)</f>
        <v>Čepin</v>
      </c>
      <c r="D44" s="47" t="str">
        <f>VLOOKUP(F44,'Tablica rezultata'!D:K,8,FALSE)</f>
        <v>https://vimeo.com/190397968</v>
      </c>
      <c r="E44" s="47" t="str">
        <f>VLOOKUP(F44,'Tablica rezultata'!D:L,9,0)</f>
        <v>Marijan Jovičić</v>
      </c>
      <c r="F44" s="44" t="s">
        <v>2736</v>
      </c>
      <c r="G44" s="47">
        <f>VLOOKUP(F44,'Tablica rezultata'!D:I,6,0)</f>
        <v>340</v>
      </c>
      <c r="H44" s="49">
        <f>VLOOKUP(F44,'Tablica rezultata'!D:J,7,0)</f>
        <v>14.7</v>
      </c>
    </row>
    <row r="45" spans="1:8" ht="15.75">
      <c r="A45" s="46">
        <f>IF((AND(H45=H44,G45=G44)),A44,COUNT($G$21:G45))</f>
        <v>24</v>
      </c>
      <c r="B45" s="47" t="str">
        <f>VLOOKUP(F45,'Tablica rezultata'!D:E,2,FALSE)</f>
        <v>Centar za djecu i mlade Pozitivni i sretni</v>
      </c>
      <c r="C45" s="47" t="str">
        <f>VLOOKUP(F45,'Tablica rezultata'!D:F,3,0)</f>
        <v>Čepin</v>
      </c>
      <c r="D45" s="47" t="str">
        <f>VLOOKUP(F45,'Tablica rezultata'!D:K,8,FALSE)</f>
        <v>https://vimeo.com/190399205</v>
      </c>
      <c r="E45" s="47" t="str">
        <f>VLOOKUP(F45,'Tablica rezultata'!D:L,9,0)</f>
        <v>Marijan Jovičić</v>
      </c>
      <c r="F45" s="44" t="s">
        <v>2738</v>
      </c>
      <c r="G45" s="47">
        <f>VLOOKUP(F45,'Tablica rezultata'!D:I,6,0)</f>
        <v>340</v>
      </c>
      <c r="H45" s="49">
        <f>VLOOKUP(F45,'Tablica rezultata'!D:J,7,0)</f>
        <v>14.7</v>
      </c>
    </row>
    <row r="46" spans="1:8" ht="15.75">
      <c r="A46" s="46">
        <f>IF((AND(H46=H45,G46=G45)),A45,COUNT($G$21:G46))</f>
        <v>26</v>
      </c>
      <c r="B46" s="47" t="str">
        <f>VLOOKUP(F46,'Tablica rezultata'!D:E,2,FALSE)</f>
        <v>Centar za djecu i mlade Pozitivni i sretni</v>
      </c>
      <c r="C46" s="47" t="str">
        <f>VLOOKUP(F46,'Tablica rezultata'!D:F,3,0)</f>
        <v>Čepin</v>
      </c>
      <c r="D46" s="47" t="str">
        <f>VLOOKUP(F46,'Tablica rezultata'!D:K,8,FALSE)</f>
        <v>https://vimeo.com/190399208</v>
      </c>
      <c r="E46" s="47" t="str">
        <f>VLOOKUP(F46,'Tablica rezultata'!D:L,9,0)</f>
        <v>Marijan Jovičić</v>
      </c>
      <c r="F46" s="44" t="s">
        <v>2739</v>
      </c>
      <c r="G46" s="47">
        <f>VLOOKUP(F46,'Tablica rezultata'!D:I,6,0)</f>
        <v>340</v>
      </c>
      <c r="H46" s="49">
        <f>VLOOKUP(F46,'Tablica rezultata'!D:J,7,0)</f>
        <v>14.9</v>
      </c>
    </row>
    <row r="47" spans="1:8" ht="15.75">
      <c r="A47" s="46">
        <f>IF((AND(H47=H46,G47=G46)),A46,COUNT($G$21:G47))</f>
        <v>27</v>
      </c>
      <c r="B47" s="47" t="str">
        <f>VLOOKUP(F47,'Tablica rezultata'!D:E,2,FALSE)</f>
        <v>Centar za djecu i mlade Pozitivni i sretni</v>
      </c>
      <c r="C47" s="47" t="str">
        <f>VLOOKUP(F47,'Tablica rezultata'!D:F,3,0)</f>
        <v>Čepin</v>
      </c>
      <c r="D47" s="47" t="str">
        <f>VLOOKUP(F47,'Tablica rezultata'!D:K,8,FALSE)</f>
        <v>https://vimeo.com/190398490</v>
      </c>
      <c r="E47" s="47" t="str">
        <f>VLOOKUP(F47,'Tablica rezultata'!D:L,9,0)</f>
        <v>Marijan Jovičić</v>
      </c>
      <c r="F47" s="44" t="s">
        <v>2737</v>
      </c>
      <c r="G47" s="47">
        <f>VLOOKUP(F47,'Tablica rezultata'!D:I,6,0)</f>
        <v>340</v>
      </c>
      <c r="H47" s="49">
        <f>VLOOKUP(F47,'Tablica rezultata'!D:J,7,0)</f>
        <v>15.2</v>
      </c>
    </row>
    <row r="48" spans="1:8" ht="15.75">
      <c r="A48" s="46">
        <f>IF((AND(H48=H47,G48=G47)),A47,COUNT($G$21:G48))</f>
        <v>28</v>
      </c>
      <c r="B48" s="47" t="str">
        <f>VLOOKUP(F48,'Tablica rezultata'!D:E,2,FALSE)</f>
        <v>OŠ  "Mijat Stojanović" Babina Greda</v>
      </c>
      <c r="C48" s="47" t="str">
        <f>VLOOKUP(F48,'Tablica rezultata'!D:F,3,0)</f>
        <v>Babina Greda</v>
      </c>
      <c r="D48" s="47" t="str">
        <f>VLOOKUP(F48,'Tablica rezultata'!D:K,8,FALSE)</f>
        <v>https://vimeo.com/groups/414712/videos/190735556</v>
      </c>
      <c r="E48" s="47" t="str">
        <f>VLOOKUP(F48,'Tablica rezultata'!D:L,9,0)</f>
        <v>Stjepan Lešić</v>
      </c>
      <c r="F48" s="44" t="s">
        <v>2631</v>
      </c>
      <c r="G48" s="47">
        <f>VLOOKUP(F48,'Tablica rezultata'!D:I,6,0)</f>
        <v>330</v>
      </c>
      <c r="H48" s="49">
        <f>VLOOKUP(F48,'Tablica rezultata'!D:J,7,0)</f>
        <v>12</v>
      </c>
    </row>
    <row r="49" spans="1:8" ht="15.75">
      <c r="A49" s="46">
        <f>IF((AND(H49=H48,G49=G48)),A48,COUNT($G$21:G49))</f>
        <v>29</v>
      </c>
      <c r="B49" s="47" t="str">
        <f>VLOOKUP(F49,'Tablica rezultata'!D:E,2,FALSE)</f>
        <v>OŠ Satnica Đakovačka</v>
      </c>
      <c r="C49" s="47" t="str">
        <f>VLOOKUP(F49,'Tablica rezultata'!D:F,3,0)</f>
        <v>Satnica Đakovačka</v>
      </c>
      <c r="D49" s="47" t="str">
        <f>VLOOKUP(F49,'Tablica rezultata'!D:K,8,FALSE)</f>
        <v>https://vimeo.com/190213771</v>
      </c>
      <c r="E49" s="47" t="str">
        <f>VLOOKUP(F49,'Tablica rezultata'!D:L,9,0)</f>
        <v>Tomislav Milanović</v>
      </c>
      <c r="F49" s="44" t="s">
        <v>2923</v>
      </c>
      <c r="G49" s="47">
        <f>VLOOKUP(F49,'Tablica rezultata'!D:I,6,0)</f>
        <v>320</v>
      </c>
      <c r="H49" s="49">
        <f>VLOOKUP(F49,'Tablica rezultata'!D:J,7,0)</f>
        <v>3.8</v>
      </c>
    </row>
    <row r="50" spans="1:8" ht="15.75">
      <c r="A50" s="46">
        <f>IF((AND(H50=H49,G50=G49)),A49,COUNT($G$21:G50))</f>
        <v>30</v>
      </c>
      <c r="B50" s="47" t="str">
        <f>VLOOKUP(F50,'Tablica rezultata'!D:E,2,FALSE)</f>
        <v>OŠ Satnica Đakovačka</v>
      </c>
      <c r="C50" s="47" t="str">
        <f>VLOOKUP(F50,'Tablica rezultata'!D:F,3,0)</f>
        <v>Satnica Đakovačka</v>
      </c>
      <c r="D50" s="47" t="str">
        <f>VLOOKUP(F50,'Tablica rezultata'!D:K,8,FALSE)</f>
        <v>https://vimeo.com/190213870</v>
      </c>
      <c r="E50" s="47" t="str">
        <f>VLOOKUP(F50,'Tablica rezultata'!D:L,9,0)</f>
        <v>Tomislav Milanović</v>
      </c>
      <c r="F50" s="44" t="s">
        <v>2922</v>
      </c>
      <c r="G50" s="47">
        <f>VLOOKUP(F50,'Tablica rezultata'!D:I,6,0)</f>
        <v>320</v>
      </c>
      <c r="H50" s="49">
        <f>VLOOKUP(F50,'Tablica rezultata'!D:J,7,0)</f>
        <v>4.0999999999999996</v>
      </c>
    </row>
    <row r="51" spans="1:8" ht="15.75">
      <c r="A51" s="46">
        <f>IF((AND(H51=H50,G51=G50)),A50,COUNT($G$21:G51))</f>
        <v>31</v>
      </c>
      <c r="B51" s="47" t="str">
        <f>VLOOKUP(F51,'Tablica rezultata'!D:E,2,FALSE)</f>
        <v>OS Gorjani, Gorjani</v>
      </c>
      <c r="C51" s="47" t="str">
        <f>VLOOKUP(F51,'Tablica rezultata'!D:F,3,0)</f>
        <v>Gorjani</v>
      </c>
      <c r="D51" s="47" t="str">
        <f>VLOOKUP(F51,'Tablica rezultata'!D:K,8,FALSE)</f>
        <v>https://vimeo.com/190361312</v>
      </c>
      <c r="E51" s="47" t="str">
        <f>VLOOKUP(F51,'Tablica rezultata'!D:L,9,0)</f>
        <v>Emilija Prgomet</v>
      </c>
      <c r="F51" s="44" t="s">
        <v>1264</v>
      </c>
      <c r="G51" s="47">
        <f>VLOOKUP(F51,'Tablica rezultata'!D:I,6,0)</f>
        <v>270</v>
      </c>
      <c r="H51" s="49">
        <f>VLOOKUP(F51,'Tablica rezultata'!D:J,7,0)</f>
        <v>10.5</v>
      </c>
    </row>
    <row r="52" spans="1:8" ht="15.75">
      <c r="A52" s="46">
        <f>IF((AND(H52=H51,G52=G51)),A51,COUNT($G$21:G52))</f>
        <v>32</v>
      </c>
      <c r="B52" s="47" t="str">
        <f>VLOOKUP(F52,'Tablica rezultata'!D:E,2,FALSE)</f>
        <v>OS Gorjani, Gorjani</v>
      </c>
      <c r="C52" s="47" t="str">
        <f>VLOOKUP(F52,'Tablica rezultata'!D:F,3,0)</f>
        <v>Gorjani</v>
      </c>
      <c r="D52" s="47" t="str">
        <f>VLOOKUP(F52,'Tablica rezultata'!D:K,8,FALSE)</f>
        <v>https://vimeo.com/190361669</v>
      </c>
      <c r="E52" s="47" t="str">
        <f>VLOOKUP(F52,'Tablica rezultata'!D:L,9,0)</f>
        <v>Emilija Prgomet</v>
      </c>
      <c r="F52" s="44" t="s">
        <v>1259</v>
      </c>
      <c r="G52" s="47">
        <f>VLOOKUP(F52,'Tablica rezultata'!D:I,6,0)</f>
        <v>270</v>
      </c>
      <c r="H52" s="49">
        <f>VLOOKUP(F52,'Tablica rezultata'!D:J,7,0)</f>
        <v>10.8</v>
      </c>
    </row>
    <row r="53" spans="1:8" ht="15.75">
      <c r="A53" s="46">
        <f>IF((AND(H53=H52,G53=G52)),A52,COUNT($G$21:G53))</f>
        <v>33</v>
      </c>
      <c r="B53" s="47" t="str">
        <f>VLOOKUP(F53,'Tablica rezultata'!D:E,2,FALSE)</f>
        <v>OS Gorjani, Gorjani</v>
      </c>
      <c r="C53" s="47" t="str">
        <f>VLOOKUP(F53,'Tablica rezultata'!D:F,3,0)</f>
        <v>Gorjani</v>
      </c>
      <c r="D53" s="47" t="str">
        <f>VLOOKUP(F53,'Tablica rezultata'!D:K,8,FALSE)</f>
        <v>https://vimeo.com/190361951</v>
      </c>
      <c r="E53" s="47" t="str">
        <f>VLOOKUP(F53,'Tablica rezultata'!D:L,9,0)</f>
        <v>Emilija Prgomet</v>
      </c>
      <c r="F53" s="44" t="s">
        <v>1266</v>
      </c>
      <c r="G53" s="47">
        <f>VLOOKUP(F53,'Tablica rezultata'!D:I,6,0)</f>
        <v>260</v>
      </c>
      <c r="H53" s="49">
        <f>VLOOKUP(F53,'Tablica rezultata'!D:J,7,0)</f>
        <v>11.1</v>
      </c>
    </row>
    <row r="54" spans="1:8" ht="15.75">
      <c r="A54" s="46">
        <f>IF((AND(H54=H53,G54=G53)),A53,COUNT($G$21:G54))</f>
        <v>34</v>
      </c>
      <c r="B54" s="47" t="str">
        <f>VLOOKUP(F54,'Tablica rezultata'!D:E,2,FALSE)</f>
        <v>OŠ Satnica Đakovačka</v>
      </c>
      <c r="C54" s="47" t="str">
        <f>VLOOKUP(F54,'Tablica rezultata'!D:F,3,0)</f>
        <v>Satnica Đakovačka</v>
      </c>
      <c r="D54" s="47" t="str">
        <f>VLOOKUP(F54,'Tablica rezultata'!D:K,8,FALSE)</f>
        <v>https://vimeo.com/190213545</v>
      </c>
      <c r="E54" s="47" t="str">
        <f>VLOOKUP(F54,'Tablica rezultata'!D:L,9,0)</f>
        <v>Tomislav Milanović</v>
      </c>
      <c r="F54" s="44" t="s">
        <v>2924</v>
      </c>
      <c r="G54" s="47">
        <f>VLOOKUP(F54,'Tablica rezultata'!D:I,6,0)</f>
        <v>210</v>
      </c>
      <c r="H54" s="49">
        <f>VLOOKUP(F54,'Tablica rezultata'!D:J,7,0)</f>
        <v>4</v>
      </c>
    </row>
    <row r="55" spans="1:8" ht="15.75">
      <c r="A55" s="46">
        <f>IF((AND(H55=H54,G55=G54)),A54,COUNT($G$21:G55))</f>
        <v>35</v>
      </c>
      <c r="B55" s="47" t="str">
        <f>VLOOKUP(F55,'Tablica rezultata'!D:E,2,FALSE)</f>
        <v>OS Gorjani, Gorjani</v>
      </c>
      <c r="C55" s="47" t="str">
        <f>VLOOKUP(F55,'Tablica rezultata'!D:F,3,0)</f>
        <v>Gorjani</v>
      </c>
      <c r="D55" s="47" t="str">
        <f>VLOOKUP(F55,'Tablica rezultata'!D:K,8,FALSE)</f>
        <v>https://vimeo.com/190362202</v>
      </c>
      <c r="E55" s="47" t="str">
        <f>VLOOKUP(F55,'Tablica rezultata'!D:L,9,0)</f>
        <v>Emilija Prgomet</v>
      </c>
      <c r="F55" s="44" t="s">
        <v>1262</v>
      </c>
      <c r="G55" s="47">
        <f>VLOOKUP(F55,'Tablica rezultata'!D:I,6,0)</f>
        <v>160</v>
      </c>
      <c r="H55" s="49">
        <f>VLOOKUP(F55,'Tablica rezultata'!D:J,7,0)</f>
        <v>12</v>
      </c>
    </row>
    <row r="56" spans="1:8" ht="15.75">
      <c r="A56" s="46">
        <f>IF((AND(H56=H55,G56=G55)),A55,COUNT($G$21:G56))</f>
        <v>36</v>
      </c>
      <c r="B56" s="47" t="str">
        <f>VLOOKUP(F56,'Tablica rezultata'!D:E,2,FALSE)</f>
        <v>OŠ  "Mijat Stojanović" Babina Greda</v>
      </c>
      <c r="C56" s="47" t="str">
        <f>VLOOKUP(F56,'Tablica rezultata'!D:F,3,0)</f>
        <v>Babina Greda</v>
      </c>
      <c r="D56" s="47" t="str">
        <f>VLOOKUP(F56,'Tablica rezultata'!D:K,8,FALSE)</f>
        <v>https://vimeo.com/groups/414712/videos/190736299</v>
      </c>
      <c r="E56" s="47" t="str">
        <f>VLOOKUP(F56,'Tablica rezultata'!D:L,9,0)</f>
        <v>Stjepan Lešić</v>
      </c>
      <c r="F56" s="44" t="s">
        <v>2636</v>
      </c>
      <c r="G56" s="47">
        <f>VLOOKUP(F56,'Tablica rezultata'!D:I,6,0)</f>
        <v>150</v>
      </c>
      <c r="H56" s="49">
        <f>VLOOKUP(F56,'Tablica rezultata'!D:J,7,0)</f>
        <v>6</v>
      </c>
    </row>
    <row r="57" spans="1:8" ht="15.75">
      <c r="A57" s="46">
        <f>IF((AND(H57=H56,G57=G56)),A56,COUNT($G$21:G57))</f>
        <v>37</v>
      </c>
      <c r="B57" s="47" t="str">
        <f>VLOOKUP(F57,'Tablica rezultata'!D:E,2,FALSE)</f>
        <v>OŠ  "Mijat Stojanović" Babina Greda</v>
      </c>
      <c r="C57" s="47" t="str">
        <f>VLOOKUP(F57,'Tablica rezultata'!D:F,3,0)</f>
        <v>Babina Greda</v>
      </c>
      <c r="D57" s="47" t="str">
        <f>VLOOKUP(F57,'Tablica rezultata'!D:K,8,FALSE)</f>
        <v>https://vimeo.com/groups/414712/videos/190736806</v>
      </c>
      <c r="E57" s="47" t="str">
        <f>VLOOKUP(F57,'Tablica rezultata'!D:L,9,0)</f>
        <v>Stjepan Lešić</v>
      </c>
      <c r="F57" s="44" t="s">
        <v>2638</v>
      </c>
      <c r="G57" s="47">
        <f>VLOOKUP(F57,'Tablica rezultata'!D:I,6,0)</f>
        <v>140</v>
      </c>
      <c r="H57" s="49">
        <f>VLOOKUP(F57,'Tablica rezultata'!D:J,7,0)</f>
        <v>5</v>
      </c>
    </row>
    <row r="58" spans="1:8" ht="15.75">
      <c r="A58" s="46">
        <f>IF((AND(H58=H57,G58=G57)),A57,COUNT($G$21:G58))</f>
        <v>38</v>
      </c>
      <c r="B58" s="47" t="str">
        <f>VLOOKUP(F58,'Tablica rezultata'!D:E,2,FALSE)</f>
        <v>OŠ  "Mijat Stojanović" Babina Greda</v>
      </c>
      <c r="C58" s="47" t="str">
        <f>VLOOKUP(F58,'Tablica rezultata'!D:F,3,0)</f>
        <v>Babina Greda</v>
      </c>
      <c r="D58" s="47" t="str">
        <f>VLOOKUP(F58,'Tablica rezultata'!D:K,8,FALSE)</f>
        <v>https://vimeo.com/groups/414712/videos/190735872</v>
      </c>
      <c r="E58" s="47" t="str">
        <f>VLOOKUP(F58,'Tablica rezultata'!D:L,9,0)</f>
        <v>Stjepan Lešić</v>
      </c>
      <c r="F58" s="44" t="s">
        <v>2634</v>
      </c>
      <c r="G58" s="47">
        <f>VLOOKUP(F58,'Tablica rezultata'!D:I,6,0)</f>
        <v>70</v>
      </c>
      <c r="H58" s="49">
        <f>VLOOKUP(F58,'Tablica rezultata'!D:J,7,0)</f>
        <v>3</v>
      </c>
    </row>
    <row r="59" spans="1:8" ht="15.75">
      <c r="A59" s="46">
        <f>IF((AND(H59=H58,G59=G58)),A58,COUNT($G$21:G59))</f>
        <v>39</v>
      </c>
      <c r="B59" s="47" t="str">
        <f>VLOOKUP(F59,'Tablica rezultata'!D:E,2,FALSE)</f>
        <v>OS Gorjani, Gorjani</v>
      </c>
      <c r="C59" s="47" t="str">
        <f>VLOOKUP(F59,'Tablica rezultata'!D:F,3,0)</f>
        <v>Gorjani</v>
      </c>
      <c r="D59" s="47">
        <f>VLOOKUP(F59,'Tablica rezultata'!D:K,8,FALSE)</f>
        <v>0</v>
      </c>
      <c r="E59" s="47" t="str">
        <f>VLOOKUP(F59,'Tablica rezultata'!D:L,9,0)</f>
        <v>Emilija Prgomet</v>
      </c>
      <c r="F59" s="44" t="s">
        <v>1268</v>
      </c>
      <c r="G59" s="47">
        <f>VLOOKUP(F59,'Tablica rezultata'!D:I,6,0)</f>
        <v>0</v>
      </c>
      <c r="H59" s="49">
        <f>VLOOKUP(F59,'Tablica rezultata'!D:J,7,0)</f>
        <v>100</v>
      </c>
    </row>
  </sheetData>
  <sortState ref="A20:H59">
    <sortCondition descending="1" ref="G20:G59"/>
    <sortCondition ref="H20:H59"/>
  </sortState>
  <mergeCells count="1">
    <mergeCell ref="B1:F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7"/>
  <sheetViews>
    <sheetView showGridLines="0" zoomScaleNormal="100" workbookViewId="0"/>
  </sheetViews>
  <sheetFormatPr defaultRowHeight="15"/>
  <cols>
    <col min="1" max="1" width="9.140625" style="10"/>
    <col min="2" max="2" width="51" style="10" bestFit="1" customWidth="1"/>
    <col min="3" max="4" width="29.42578125" style="10" bestFit="1" customWidth="1"/>
    <col min="5" max="5" width="21.85546875" style="10" bestFit="1" customWidth="1"/>
    <col min="6" max="6" width="26.42578125" style="10" bestFit="1" customWidth="1"/>
    <col min="7" max="7" width="9.140625" style="10" bestFit="1" customWidth="1"/>
    <col min="8" max="8" width="31" style="10" bestFit="1" customWidth="1"/>
  </cols>
  <sheetData>
    <row r="1" spans="1:16" ht="23.25">
      <c r="B1" s="54" t="s">
        <v>2876</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Vladimira Nazora, Pazin</v>
      </c>
      <c r="C5" s="47" t="str">
        <f>VLOOKUP(F5,'Tablica rezultata'!D:F,3,0)</f>
        <v>Pazin</v>
      </c>
      <c r="D5" s="47" t="str">
        <f>VLOOKUP(F5,'Tablica rezultata'!D:K,8,FALSE)</f>
        <v>https://vimeo.com/189761004</v>
      </c>
      <c r="E5" s="47" t="str">
        <f>VLOOKUP(F5,'Tablica rezultata'!D:L,9,0)</f>
        <v>Darko Suman</v>
      </c>
      <c r="F5" s="44" t="s">
        <v>1475</v>
      </c>
      <c r="G5" s="47">
        <f>VLOOKUP(F5,'Tablica rezultata'!D:I,6,0)</f>
        <v>190</v>
      </c>
      <c r="H5" s="47">
        <f>VLOOKUP(F5,'Tablica rezultata'!D:J,7,0)</f>
        <v>4.9000000000000004</v>
      </c>
      <c r="I5" s="11"/>
      <c r="J5" s="11"/>
      <c r="K5" s="12"/>
      <c r="L5" s="11"/>
      <c r="M5" s="12"/>
      <c r="N5" s="12"/>
      <c r="O5" s="14"/>
      <c r="P5" s="14"/>
    </row>
    <row r="6" spans="1:16" ht="15.75">
      <c r="A6" s="46">
        <f>IF((AND(H6=H5,G6=G5)),A5,COUNT($G$5:G6))</f>
        <v>2</v>
      </c>
      <c r="B6" s="47" t="str">
        <f>VLOOKUP(F6,'Tablica rezultata'!D:E,2,FALSE)</f>
        <v>Gradska knjižnica Novigrad-Cittanova</v>
      </c>
      <c r="C6" s="47" t="str">
        <f>VLOOKUP(F6,'Tablica rezultata'!D:F,3,0)</f>
        <v>Novigrad</v>
      </c>
      <c r="D6" s="47" t="str">
        <f>VLOOKUP(F6,'Tablica rezultata'!D:K,8,FALSE)</f>
        <v>https://vimeo.com/groups/414712/videos/189938385</v>
      </c>
      <c r="E6" s="47" t="str">
        <f>VLOOKUP(F6,'Tablica rezultata'!D:L,9,0)</f>
        <v>Dijana Lipovac Matić</v>
      </c>
      <c r="F6" s="44" t="s">
        <v>304</v>
      </c>
      <c r="G6" s="48">
        <f>VLOOKUP(F6,'Tablica rezultata'!D:I,6,0)</f>
        <v>190</v>
      </c>
      <c r="H6" s="49">
        <f>VLOOKUP(F6,'Tablica rezultata'!D:J,7,0)</f>
        <v>5</v>
      </c>
      <c r="I6" s="11"/>
      <c r="J6" s="11"/>
      <c r="K6" s="12"/>
      <c r="L6" s="11"/>
      <c r="M6" s="12"/>
      <c r="N6" s="12"/>
      <c r="O6" s="14"/>
      <c r="P6" s="14"/>
    </row>
    <row r="7" spans="1:16" ht="15.75">
      <c r="A7" s="46">
        <f>IF((AND(H7=H6,G7=G6)),A6,COUNT($G$5:G7))</f>
        <v>2</v>
      </c>
      <c r="B7" s="47" t="str">
        <f>VLOOKUP(F7,'Tablica rezultata'!D:E,2,FALSE)</f>
        <v>OŠ Petra Studenca Kanfanar</v>
      </c>
      <c r="C7" s="47" t="str">
        <f>VLOOKUP(F7,'Tablica rezultata'!D:F,3,0)</f>
        <v>Kanfanar</v>
      </c>
      <c r="D7" s="47" t="str">
        <f>VLOOKUP(F7,'Tablica rezultata'!D:K,8,FALSE)</f>
        <v>https://vimeo.com/190239284</v>
      </c>
      <c r="E7" s="47" t="str">
        <f>VLOOKUP(F7,'Tablica rezultata'!D:L,9,0)</f>
        <v>Enna Peroš</v>
      </c>
      <c r="F7" s="44" t="s">
        <v>942</v>
      </c>
      <c r="G7" s="47">
        <f>VLOOKUP(F7,'Tablica rezultata'!D:I,6,0)</f>
        <v>190</v>
      </c>
      <c r="H7" s="47">
        <f>VLOOKUP(F7,'Tablica rezultata'!D:J,7,0)</f>
        <v>5</v>
      </c>
      <c r="I7" s="11"/>
      <c r="J7" s="11"/>
      <c r="K7" s="12"/>
      <c r="L7" s="11"/>
      <c r="M7" s="12"/>
      <c r="N7" s="12"/>
      <c r="O7" s="14"/>
      <c r="P7" s="14"/>
    </row>
    <row r="8" spans="1:16" ht="15.75">
      <c r="A8" s="46">
        <f>IF((AND(H8=H7,G8=G7)),A7,COUNT($G$5:G8))</f>
        <v>4</v>
      </c>
      <c r="B8" s="47" t="str">
        <f>VLOOKUP(F8,'Tablica rezultata'!D:E,2,FALSE)</f>
        <v>OŠ Vladimira Nazora, Pazin</v>
      </c>
      <c r="C8" s="47" t="str">
        <f>VLOOKUP(F8,'Tablica rezultata'!D:F,3,0)</f>
        <v>Pazin</v>
      </c>
      <c r="D8" s="47" t="str">
        <f>VLOOKUP(F8,'Tablica rezultata'!D:K,8,FALSE)</f>
        <v>https://vimeo.com/189761005</v>
      </c>
      <c r="E8" s="47" t="str">
        <f>VLOOKUP(F8,'Tablica rezultata'!D:L,9,0)</f>
        <v>Darko Suman</v>
      </c>
      <c r="F8" s="44" t="s">
        <v>1477</v>
      </c>
      <c r="G8" s="47">
        <f>VLOOKUP(F8,'Tablica rezultata'!D:I,6,0)</f>
        <v>190</v>
      </c>
      <c r="H8" s="47">
        <f>VLOOKUP(F8,'Tablica rezultata'!D:J,7,0)</f>
        <v>5.0999999999999996</v>
      </c>
      <c r="I8" s="11"/>
      <c r="J8" s="11"/>
      <c r="K8" s="12"/>
      <c r="L8" s="11"/>
      <c r="M8" s="12"/>
      <c r="N8" s="12"/>
      <c r="O8" s="14"/>
      <c r="P8" s="14"/>
    </row>
    <row r="9" spans="1:16" ht="15.75">
      <c r="A9" s="46">
        <f>IF((AND(H9=H8,G9=G8)),A8,COUNT($G$5:G9))</f>
        <v>5</v>
      </c>
      <c r="B9" s="47" t="str">
        <f>VLOOKUP(F9,'Tablica rezultata'!D:E,2,FALSE)</f>
        <v>OŠ Tar-Vabriga</v>
      </c>
      <c r="C9" s="47" t="str">
        <f>VLOOKUP(F9,'Tablica rezultata'!D:F,3,0)</f>
        <v>Tar</v>
      </c>
      <c r="D9" s="47" t="str">
        <f>VLOOKUP(F9,'Tablica rezultata'!D:K,8,FALSE)</f>
        <v xml:space="preserve">https://vimeo.com/190269282 </v>
      </c>
      <c r="E9" s="47" t="str">
        <f>VLOOKUP(F9,'Tablica rezultata'!D:L,9,0)</f>
        <v>Maja Pavličić</v>
      </c>
      <c r="F9" s="44" t="s">
        <v>735</v>
      </c>
      <c r="G9" s="47">
        <f>VLOOKUP(F9,'Tablica rezultata'!D:I,6,0)</f>
        <v>190</v>
      </c>
      <c r="H9" s="47">
        <f>VLOOKUP(F9,'Tablica rezultata'!D:J,7,0)</f>
        <v>6.5</v>
      </c>
      <c r="I9" s="11"/>
      <c r="J9" s="11"/>
      <c r="K9" s="12"/>
      <c r="L9" s="11"/>
      <c r="M9" s="12"/>
      <c r="N9" s="12"/>
      <c r="O9" s="14"/>
      <c r="P9" s="14"/>
    </row>
    <row r="10" spans="1:16" ht="15.75">
      <c r="A10" s="46">
        <f>IF((AND(H10=H9,G10=G9)),A9,COUNT($G$5:G10))</f>
        <v>6</v>
      </c>
      <c r="B10" s="47" t="str">
        <f>VLOOKUP(F10,'Tablica rezultata'!D:E,2,FALSE)</f>
        <v>OŠ Tar-Vabriga</v>
      </c>
      <c r="C10" s="47" t="str">
        <f>VLOOKUP(F10,'Tablica rezultata'!D:F,3,0)</f>
        <v>Tar</v>
      </c>
      <c r="D10" s="47" t="str">
        <f>VLOOKUP(F10,'Tablica rezultata'!D:K,8,FALSE)</f>
        <v>https://vimeo.com/190266543</v>
      </c>
      <c r="E10" s="47" t="str">
        <f>VLOOKUP(F10,'Tablica rezultata'!D:L,9,0)</f>
        <v>Maja Pavličić</v>
      </c>
      <c r="F10" s="44" t="s">
        <v>731</v>
      </c>
      <c r="G10" s="47">
        <f>VLOOKUP(F10,'Tablica rezultata'!D:I,6,0)</f>
        <v>190</v>
      </c>
      <c r="H10" s="47">
        <f>VLOOKUP(F10,'Tablica rezultata'!D:J,7,0)</f>
        <v>6.8</v>
      </c>
      <c r="I10" s="11"/>
      <c r="J10" s="11"/>
      <c r="K10" s="12"/>
      <c r="L10" s="11"/>
      <c r="M10" s="12"/>
      <c r="N10" s="12"/>
      <c r="O10" s="14"/>
      <c r="P10" s="14"/>
    </row>
    <row r="11" spans="1:16" ht="15.75">
      <c r="A11" s="46">
        <f>IF((AND(H11=H10,G11=G10)),A10,COUNT($G$5:G11))</f>
        <v>6</v>
      </c>
      <c r="B11" s="47" t="str">
        <f>VLOOKUP(F11,'Tablica rezultata'!D:E,2,FALSE)</f>
        <v>OŠ Tar-Vabriga</v>
      </c>
      <c r="C11" s="47" t="str">
        <f>VLOOKUP(F11,'Tablica rezultata'!D:F,3,0)</f>
        <v>Tar</v>
      </c>
      <c r="D11" s="47" t="str">
        <f>VLOOKUP(F11,'Tablica rezultata'!D:K,8,FALSE)</f>
        <v>https://vimeo.com/190269690</v>
      </c>
      <c r="E11" s="47" t="str">
        <f>VLOOKUP(F11,'Tablica rezultata'!D:L,9,0)</f>
        <v>Maja Pavličić</v>
      </c>
      <c r="F11" s="44" t="s">
        <v>733</v>
      </c>
      <c r="G11" s="47">
        <f>VLOOKUP(F11,'Tablica rezultata'!D:I,6,0)</f>
        <v>190</v>
      </c>
      <c r="H11" s="47">
        <f>VLOOKUP(F11,'Tablica rezultata'!D:J,7,0)</f>
        <v>6.8</v>
      </c>
      <c r="I11" s="11"/>
      <c r="J11" s="11"/>
      <c r="K11" s="12"/>
      <c r="L11" s="11"/>
      <c r="M11" s="12"/>
      <c r="N11" s="12"/>
      <c r="O11" s="14"/>
      <c r="P11" s="14"/>
    </row>
    <row r="12" spans="1:16" ht="15.75">
      <c r="A12" s="46">
        <f>IF((AND(H12=H11,G12=G11)),A11,COUNT($G$5:G12))</f>
        <v>8</v>
      </c>
      <c r="B12" s="47" t="str">
        <f>VLOOKUP(F12,'Tablica rezultata'!D:E,2,FALSE)</f>
        <v>OŠ Tar-Vabriga</v>
      </c>
      <c r="C12" s="47" t="str">
        <f>VLOOKUP(F12,'Tablica rezultata'!D:F,3,0)</f>
        <v>Tar</v>
      </c>
      <c r="D12" s="47" t="str">
        <f>VLOOKUP(F12,'Tablica rezultata'!D:K,8,FALSE)</f>
        <v xml:space="preserve">https://vimeo.com/190268453 </v>
      </c>
      <c r="E12" s="47" t="str">
        <f>VLOOKUP(F12,'Tablica rezultata'!D:L,9,0)</f>
        <v>Maja Pavličić</v>
      </c>
      <c r="F12" s="44" t="s">
        <v>727</v>
      </c>
      <c r="G12" s="47">
        <f>VLOOKUP(F12,'Tablica rezultata'!D:I,6,0)</f>
        <v>190</v>
      </c>
      <c r="H12" s="47">
        <f>VLOOKUP(F12,'Tablica rezultata'!D:J,7,0)</f>
        <v>7</v>
      </c>
      <c r="I12" s="11"/>
      <c r="J12" s="11"/>
      <c r="K12" s="12"/>
      <c r="L12" s="11"/>
      <c r="M12" s="12"/>
      <c r="N12" s="12"/>
      <c r="O12" s="14"/>
      <c r="P12" s="14"/>
    </row>
    <row r="13" spans="1:16" ht="15.75">
      <c r="A13" s="46">
        <f>IF((AND(H13=H12,G13=G12)),A12,COUNT($G$5:G13))</f>
        <v>9</v>
      </c>
      <c r="B13" s="47" t="str">
        <f>VLOOKUP(F13,'Tablica rezultata'!D:E,2,FALSE)</f>
        <v>OŠ Vladimira Nazora, Pazin</v>
      </c>
      <c r="C13" s="47" t="str">
        <f>VLOOKUP(F13,'Tablica rezultata'!D:F,3,0)</f>
        <v>Pazin</v>
      </c>
      <c r="D13" s="47" t="str">
        <f>VLOOKUP(F13,'Tablica rezultata'!D:K,8,FALSE)</f>
        <v>https://vimeo.com/189761006</v>
      </c>
      <c r="E13" s="47" t="str">
        <f>VLOOKUP(F13,'Tablica rezultata'!D:L,9,0)</f>
        <v>Darko Suman</v>
      </c>
      <c r="F13" s="44" t="s">
        <v>1479</v>
      </c>
      <c r="G13" s="47">
        <f>VLOOKUP(F13,'Tablica rezultata'!D:I,6,0)</f>
        <v>190</v>
      </c>
      <c r="H13" s="47">
        <f>VLOOKUP(F13,'Tablica rezultata'!D:J,7,0)</f>
        <v>7.5</v>
      </c>
      <c r="I13" s="11"/>
      <c r="J13" s="11"/>
      <c r="K13" s="12"/>
      <c r="L13" s="11"/>
      <c r="M13" s="12"/>
      <c r="N13" s="12"/>
      <c r="O13" s="14"/>
      <c r="P13" s="14"/>
    </row>
    <row r="14" spans="1:16" ht="15.75">
      <c r="A14" s="46">
        <f>IF((AND(H14=H13,G14=G13)),A13,COUNT($G$5:G14))</f>
        <v>10</v>
      </c>
      <c r="B14" s="47" t="str">
        <f>VLOOKUP(F14,'Tablica rezultata'!D:E,2,FALSE)</f>
        <v>OŠ Vladimira Nazora, Pazin</v>
      </c>
      <c r="C14" s="47" t="str">
        <f>VLOOKUP(F14,'Tablica rezultata'!D:F,3,0)</f>
        <v>Pazin</v>
      </c>
      <c r="D14" s="47" t="str">
        <f>VLOOKUP(F14,'Tablica rezultata'!D:K,8,FALSE)</f>
        <v>https://vimeo.com/189761007</v>
      </c>
      <c r="E14" s="47" t="str">
        <f>VLOOKUP(F14,'Tablica rezultata'!D:L,9,0)</f>
        <v>Darko Suman</v>
      </c>
      <c r="F14" s="44" t="s">
        <v>1481</v>
      </c>
      <c r="G14" s="47">
        <f>VLOOKUP(F14,'Tablica rezultata'!D:I,6,0)</f>
        <v>190</v>
      </c>
      <c r="H14" s="47">
        <f>VLOOKUP(F14,'Tablica rezultata'!D:J,7,0)</f>
        <v>7.6</v>
      </c>
      <c r="I14" s="11"/>
      <c r="J14" s="11"/>
      <c r="K14" s="12"/>
      <c r="L14" s="11"/>
      <c r="M14" s="12"/>
      <c r="N14" s="12"/>
      <c r="O14" s="14"/>
      <c r="P14" s="14"/>
    </row>
    <row r="15" spans="1:16" ht="15.75">
      <c r="A15" s="46">
        <f>IF((AND(H15=H14,G15=G14)),A14,COUNT($G$5:G15))</f>
        <v>11</v>
      </c>
      <c r="B15" s="47" t="str">
        <f>VLOOKUP(F15,'Tablica rezultata'!D:E,2,FALSE)</f>
        <v>OŠ Vladimira Nazora Vrsar</v>
      </c>
      <c r="C15" s="47" t="str">
        <f>VLOOKUP(F15,'Tablica rezultata'!D:F,3,0)</f>
        <v>Vrsar</v>
      </c>
      <c r="D15" s="47" t="str">
        <f>VLOOKUP(F15,'Tablica rezultata'!D:K,8,FALSE)</f>
        <v>https://vimeo.com/190166732</v>
      </c>
      <c r="E15" s="47" t="str">
        <f>VLOOKUP(F15,'Tablica rezultata'!D:L,9,0)</f>
        <v>Sabina Papić</v>
      </c>
      <c r="F15" s="44" t="s">
        <v>2714</v>
      </c>
      <c r="G15" s="47">
        <f>VLOOKUP(F15,'Tablica rezultata'!D:I,6,0)</f>
        <v>190</v>
      </c>
      <c r="H15" s="47">
        <f>VLOOKUP(F15,'Tablica rezultata'!D:J,7,0)</f>
        <v>8</v>
      </c>
      <c r="I15" s="11"/>
      <c r="J15" s="11"/>
      <c r="K15" s="12"/>
      <c r="L15" s="11"/>
      <c r="M15" s="12"/>
      <c r="N15" s="12"/>
      <c r="O15" s="14"/>
      <c r="P15" s="14"/>
    </row>
    <row r="16" spans="1:16" ht="15.75">
      <c r="A16" s="46">
        <f>IF((AND(H16=H15,G16=G15)),A15,COUNT($G$5:G16))</f>
        <v>12</v>
      </c>
      <c r="B16" s="47" t="str">
        <f>VLOOKUP(F16,'Tablica rezultata'!D:E,2,FALSE)</f>
        <v>OŠ Vladimira Nazora Vrsar</v>
      </c>
      <c r="C16" s="47" t="str">
        <f>VLOOKUP(F16,'Tablica rezultata'!D:F,3,0)</f>
        <v>Vrsar</v>
      </c>
      <c r="D16" s="47" t="str">
        <f>VLOOKUP(F16,'Tablica rezultata'!D:K,8,FALSE)</f>
        <v>https://vimeo.com/190167467</v>
      </c>
      <c r="E16" s="47" t="str">
        <f>VLOOKUP(F16,'Tablica rezultata'!D:L,9,0)</f>
        <v>Sabina Papić</v>
      </c>
      <c r="F16" s="44" t="s">
        <v>2715</v>
      </c>
      <c r="G16" s="47">
        <f>VLOOKUP(F16,'Tablica rezultata'!D:I,6,0)</f>
        <v>190</v>
      </c>
      <c r="H16" s="47">
        <f>VLOOKUP(F16,'Tablica rezultata'!D:J,7,0)</f>
        <v>8.1999999999999993</v>
      </c>
      <c r="I16" s="11"/>
      <c r="J16" s="11"/>
      <c r="K16" s="12"/>
      <c r="L16" s="11"/>
      <c r="M16" s="12"/>
      <c r="N16" s="12"/>
      <c r="O16" s="14"/>
      <c r="P16" s="14"/>
    </row>
    <row r="17" spans="1:16" ht="15.75">
      <c r="A17" s="46">
        <f>IF((AND(H17=H16,G17=G16)),A16,COUNT($G$5:G17))</f>
        <v>13</v>
      </c>
      <c r="B17" s="47" t="str">
        <f>VLOOKUP(F17,'Tablica rezultata'!D:E,2,FALSE)</f>
        <v>OŠ Petra Studenca Kanfanar</v>
      </c>
      <c r="C17" s="47" t="str">
        <f>VLOOKUP(F17,'Tablica rezultata'!D:F,3,0)</f>
        <v>Kanfanar</v>
      </c>
      <c r="D17" s="47" t="str">
        <f>VLOOKUP(F17,'Tablica rezultata'!D:K,8,FALSE)</f>
        <v>https://vimeo.com/190239285</v>
      </c>
      <c r="E17" s="47" t="str">
        <f>VLOOKUP(F17,'Tablica rezultata'!D:L,9,0)</f>
        <v>Enna Peroš</v>
      </c>
      <c r="F17" s="44" t="s">
        <v>945</v>
      </c>
      <c r="G17" s="47">
        <f>VLOOKUP(F17,'Tablica rezultata'!D:I,6,0)</f>
        <v>190</v>
      </c>
      <c r="H17" s="47">
        <f>VLOOKUP(F17,'Tablica rezultata'!D:J,7,0)</f>
        <v>11</v>
      </c>
      <c r="I17" s="11"/>
      <c r="J17" s="11"/>
      <c r="K17" s="12"/>
      <c r="L17" s="11"/>
      <c r="M17" s="12"/>
      <c r="N17" s="12"/>
      <c r="O17" s="14"/>
      <c r="P17" s="14"/>
    </row>
    <row r="18" spans="1:16" ht="15.75">
      <c r="A18" s="46">
        <f>IF((AND(H18=H17,G18=G17)),A17,COUNT($G$5:G18))</f>
        <v>14</v>
      </c>
      <c r="B18" s="47" t="str">
        <f>VLOOKUP(F18,'Tablica rezultata'!D:E,2,FALSE)</f>
        <v>Gradska knjižnica Novigrad-Cittanova</v>
      </c>
      <c r="C18" s="47" t="str">
        <f>VLOOKUP(F18,'Tablica rezultata'!D:F,3,0)</f>
        <v>Novigrad</v>
      </c>
      <c r="D18" s="47" t="str">
        <f>VLOOKUP(F18,'Tablica rezultata'!D:K,8,FALSE)</f>
        <v>https://vimeo.com/groups/414712/videos/189938387</v>
      </c>
      <c r="E18" s="47" t="str">
        <f>VLOOKUP(F18,'Tablica rezultata'!D:L,9,0)</f>
        <v>Dijana Lipovac Matić</v>
      </c>
      <c r="F18" s="44" t="s">
        <v>307</v>
      </c>
      <c r="G18" s="48">
        <f>VLOOKUP(F18,'Tablica rezultata'!D:I,6,0)</f>
        <v>180</v>
      </c>
      <c r="H18" s="49">
        <f>VLOOKUP(F18,'Tablica rezultata'!D:J,7,0)</f>
        <v>5</v>
      </c>
      <c r="I18" s="11"/>
      <c r="J18" s="11"/>
      <c r="K18" s="12"/>
      <c r="L18" s="11"/>
      <c r="M18" s="12"/>
      <c r="N18" s="12"/>
      <c r="O18" s="14"/>
      <c r="P18" s="14"/>
    </row>
    <row r="19" spans="1:16" ht="15.75">
      <c r="A19" s="46">
        <f>IF((AND(H19=H18,G19=G18)),A18,COUNT($G$5:G19))</f>
        <v>14</v>
      </c>
      <c r="B19" s="47" t="str">
        <f>VLOOKUP(F19,'Tablica rezultata'!D:E,2,FALSE)</f>
        <v>OŠ Petra Studenca Kanfanar</v>
      </c>
      <c r="C19" s="47" t="str">
        <f>VLOOKUP(F19,'Tablica rezultata'!D:F,3,0)</f>
        <v>Kanfanar</v>
      </c>
      <c r="D19" s="47" t="str">
        <f>VLOOKUP(F19,'Tablica rezultata'!D:K,8,FALSE)</f>
        <v>https://vimeo.com/190239993</v>
      </c>
      <c r="E19" s="47" t="str">
        <f>VLOOKUP(F19,'Tablica rezultata'!D:L,9,0)</f>
        <v>Enna Peroš</v>
      </c>
      <c r="F19" s="44" t="s">
        <v>947</v>
      </c>
      <c r="G19" s="47">
        <f>VLOOKUP(F19,'Tablica rezultata'!D:I,6,0)</f>
        <v>180</v>
      </c>
      <c r="H19" s="47">
        <f>VLOOKUP(F19,'Tablica rezultata'!D:J,7,0)</f>
        <v>5</v>
      </c>
      <c r="I19" s="11"/>
      <c r="J19" s="11"/>
      <c r="K19" s="12"/>
      <c r="L19" s="11"/>
      <c r="M19" s="12"/>
      <c r="N19" s="12"/>
      <c r="O19" s="14"/>
      <c r="P19" s="14"/>
    </row>
    <row r="20" spans="1:16" ht="15.75">
      <c r="A20" s="46">
        <f>IF((AND(H20=H19,G20=G19)),A19,COUNT($G$5:G20))</f>
        <v>16</v>
      </c>
      <c r="B20" s="47" t="str">
        <f>VLOOKUP(F20,'Tablica rezultata'!D:E,2,FALSE)</f>
        <v>Gradska knjižnica Novigrad-Cittanova</v>
      </c>
      <c r="C20" s="47" t="str">
        <f>VLOOKUP(F20,'Tablica rezultata'!D:F,3,0)</f>
        <v>Novigrad</v>
      </c>
      <c r="D20" s="47" t="str">
        <f>VLOOKUP(F20,'Tablica rezultata'!D:K,8,FALSE)</f>
        <v>https://vimeo.com/groups/414712/videos/189938388</v>
      </c>
      <c r="E20" s="47" t="str">
        <f>VLOOKUP(F20,'Tablica rezultata'!D:L,9,0)</f>
        <v>Dijana Lipovac Matić</v>
      </c>
      <c r="F20" s="44" t="s">
        <v>309</v>
      </c>
      <c r="G20" s="47">
        <f>VLOOKUP(F20,'Tablica rezultata'!D:I,6,0)</f>
        <v>180</v>
      </c>
      <c r="H20" s="47">
        <f>VLOOKUP(F20,'Tablica rezultata'!D:J,7,0)</f>
        <v>6</v>
      </c>
      <c r="I20" s="11"/>
      <c r="J20" s="11"/>
      <c r="K20" s="12"/>
      <c r="L20" s="11"/>
      <c r="M20" s="12"/>
      <c r="N20" s="12"/>
      <c r="O20" s="14"/>
      <c r="P20" s="14"/>
    </row>
    <row r="21" spans="1:16" ht="15.75">
      <c r="A21" s="46">
        <f>IF((AND(H21=H20,G21=G20)),A20,COUNT($G$5:G21))</f>
        <v>16</v>
      </c>
      <c r="B21" s="47" t="str">
        <f>VLOOKUP(F21,'Tablica rezultata'!D:E,2,FALSE)</f>
        <v>Gradska knjižnica Novigrad-Cittanova</v>
      </c>
      <c r="C21" s="47" t="str">
        <f>VLOOKUP(F21,'Tablica rezultata'!D:F,3,0)</f>
        <v>Novigrad</v>
      </c>
      <c r="D21" s="47" t="str">
        <f>VLOOKUP(F21,'Tablica rezultata'!D:K,8,FALSE)</f>
        <v>https://vimeo.com/groups/414712/videos/189938384</v>
      </c>
      <c r="E21" s="47" t="str">
        <f>VLOOKUP(F21,'Tablica rezultata'!D:L,9,0)</f>
        <v>Dijana Lipovac Matić</v>
      </c>
      <c r="F21" s="44" t="s">
        <v>311</v>
      </c>
      <c r="G21" s="47">
        <f>VLOOKUP(F21,'Tablica rezultata'!D:I,6,0)</f>
        <v>180</v>
      </c>
      <c r="H21" s="47">
        <f>VLOOKUP(F21,'Tablica rezultata'!D:J,7,0)</f>
        <v>6</v>
      </c>
      <c r="I21" s="11"/>
      <c r="J21" s="11"/>
      <c r="K21" s="12"/>
      <c r="L21" s="11"/>
      <c r="M21" s="12"/>
      <c r="N21" s="12"/>
      <c r="O21" s="14"/>
      <c r="P21" s="14"/>
    </row>
    <row r="22" spans="1:16" ht="15.75">
      <c r="A22" s="46">
        <f>IF((AND(H22=H21,G22=G21)),A21,COUNT($G$5:G22))</f>
        <v>18</v>
      </c>
      <c r="B22" s="47" t="str">
        <f>VLOOKUP(F22,'Tablica rezultata'!D:E,2,FALSE)</f>
        <v>OŠ Vladimira Nazora Vrsar</v>
      </c>
      <c r="C22" s="47" t="str">
        <f>VLOOKUP(F22,'Tablica rezultata'!D:F,3,0)</f>
        <v>Vrsar</v>
      </c>
      <c r="D22" s="47" t="str">
        <f>VLOOKUP(F22,'Tablica rezultata'!D:K,8,FALSE)</f>
        <v>https://vimeo.com/190168063</v>
      </c>
      <c r="E22" s="47" t="str">
        <f>VLOOKUP(F22,'Tablica rezultata'!D:L,9,0)</f>
        <v>Sabina Papić</v>
      </c>
      <c r="F22" s="44" t="s">
        <v>2716</v>
      </c>
      <c r="G22" s="47">
        <f>VLOOKUP(F22,'Tablica rezultata'!D:I,6,0)</f>
        <v>180</v>
      </c>
      <c r="H22" s="47">
        <f>VLOOKUP(F22,'Tablica rezultata'!D:J,7,0)</f>
        <v>8.9</v>
      </c>
      <c r="I22" s="11"/>
      <c r="J22" s="13"/>
      <c r="K22" s="12"/>
      <c r="L22" s="11"/>
      <c r="M22" s="12"/>
      <c r="N22" s="12"/>
      <c r="O22" s="14"/>
      <c r="P22" s="14"/>
    </row>
    <row r="23" spans="1:16" ht="15.75">
      <c r="A23" s="46">
        <f>IF((AND(H23=H22,G23=G22)),A22,COUNT($G$5:G23))</f>
        <v>19</v>
      </c>
      <c r="B23" s="47" t="str">
        <f>VLOOKUP(F23,'Tablica rezultata'!D:E,2,FALSE)</f>
        <v>OŠ Vladimira Nazora, Pazin</v>
      </c>
      <c r="C23" s="47" t="str">
        <f>VLOOKUP(F23,'Tablica rezultata'!D:F,3,0)</f>
        <v>Pazin</v>
      </c>
      <c r="D23" s="47" t="str">
        <f>VLOOKUP(F23,'Tablica rezultata'!D:K,8,FALSE)</f>
        <v>https://vimeo.com/189982550</v>
      </c>
      <c r="E23" s="47" t="str">
        <f>VLOOKUP(F23,'Tablica rezultata'!D:L,9,0)</f>
        <v>Darko Suman</v>
      </c>
      <c r="F23" s="44" t="s">
        <v>1483</v>
      </c>
      <c r="G23" s="47">
        <f>VLOOKUP(F23,'Tablica rezultata'!D:I,6,0)</f>
        <v>140</v>
      </c>
      <c r="H23" s="47">
        <f>VLOOKUP(F23,'Tablica rezultata'!D:J,7,0)</f>
        <v>3.5</v>
      </c>
      <c r="I23" s="11"/>
      <c r="J23" s="13"/>
      <c r="K23" s="12"/>
      <c r="L23" s="11"/>
      <c r="M23" s="12"/>
      <c r="N23" s="12"/>
      <c r="O23" s="14"/>
      <c r="P23" s="14"/>
    </row>
    <row r="24" spans="1:16" ht="15.75">
      <c r="A24" s="46">
        <f>IF((AND(H24=H23,G24=G23)),A23,COUNT($G$5:G24))</f>
        <v>20</v>
      </c>
      <c r="B24" s="47" t="str">
        <f>VLOOKUP(F24,'Tablica rezultata'!D:E,2,FALSE)</f>
        <v>OŠ Svetvinčenat</v>
      </c>
      <c r="C24" s="47" t="str">
        <f>VLOOKUP(F24,'Tablica rezultata'!D:F,3,0)</f>
        <v>Svetvinčenat</v>
      </c>
      <c r="D24" s="47">
        <f>VLOOKUP(F24,'Tablica rezultata'!D:K,8,FALSE)</f>
        <v>0</v>
      </c>
      <c r="E24" s="47" t="str">
        <f>VLOOKUP(F24,'Tablica rezultata'!D:L,9,0)</f>
        <v>Ivor Kuček</v>
      </c>
      <c r="F24" s="44" t="s">
        <v>720</v>
      </c>
      <c r="G24" s="47">
        <f>VLOOKUP(F24,'Tablica rezultata'!D:I,6,0)</f>
        <v>110</v>
      </c>
      <c r="H24" s="47">
        <f>VLOOKUP(F24,'Tablica rezultata'!D:J,7,0)</f>
        <v>6</v>
      </c>
      <c r="I24" s="11"/>
      <c r="J24" s="11"/>
      <c r="K24" s="12"/>
      <c r="L24" s="11"/>
      <c r="M24" s="12"/>
      <c r="N24" s="12"/>
      <c r="O24" s="14"/>
      <c r="P24" s="14"/>
    </row>
    <row r="25" spans="1:16" ht="15.75">
      <c r="A25" s="46">
        <f>IF((AND(H25=H24,G25=G24)),A24,COUNT($G$5:G25))</f>
        <v>21</v>
      </c>
      <c r="B25" s="47" t="str">
        <f>VLOOKUP(F25,'Tablica rezultata'!D:E,2,FALSE)</f>
        <v>OŠ Svetvinčenat</v>
      </c>
      <c r="C25" s="47" t="str">
        <f>VLOOKUP(F25,'Tablica rezultata'!D:F,3,0)</f>
        <v>Svetvinčenat</v>
      </c>
      <c r="D25" s="47">
        <f>VLOOKUP(F25,'Tablica rezultata'!D:K,8,FALSE)</f>
        <v>0</v>
      </c>
      <c r="E25" s="47" t="str">
        <f>VLOOKUP(F25,'Tablica rezultata'!D:L,9,0)</f>
        <v>Ivor Kuček</v>
      </c>
      <c r="F25" s="44" t="s">
        <v>721</v>
      </c>
      <c r="G25" s="47">
        <f>VLOOKUP(F25,'Tablica rezultata'!D:I,6,0)</f>
        <v>100</v>
      </c>
      <c r="H25" s="47">
        <f>VLOOKUP(F25,'Tablica rezultata'!D:J,7,0)</f>
        <v>6</v>
      </c>
      <c r="I25" s="11"/>
      <c r="J25" s="13"/>
      <c r="K25" s="12"/>
      <c r="L25" s="11"/>
      <c r="M25" s="12"/>
      <c r="N25" s="12"/>
      <c r="O25" s="14"/>
      <c r="P25" s="14"/>
    </row>
    <row r="26" spans="1:16" ht="15.75">
      <c r="A26" s="46">
        <f>IF((AND(H26=H25,G26=G25)),A25,COUNT($G$5:G26))</f>
        <v>21</v>
      </c>
      <c r="B26" s="47" t="str">
        <f>VLOOKUP(F26,'Tablica rezultata'!D:E,2,FALSE)</f>
        <v>OŠ Svetvinčenat</v>
      </c>
      <c r="C26" s="47" t="str">
        <f>VLOOKUP(F26,'Tablica rezultata'!D:F,3,0)</f>
        <v>Svetvinčenat</v>
      </c>
      <c r="D26" s="47">
        <f>VLOOKUP(F26,'Tablica rezultata'!D:K,8,FALSE)</f>
        <v>0</v>
      </c>
      <c r="E26" s="47" t="str">
        <f>VLOOKUP(F26,'Tablica rezultata'!D:L,9,0)</f>
        <v>Ivor Kuček</v>
      </c>
      <c r="F26" s="44" t="s">
        <v>722</v>
      </c>
      <c r="G26" s="47">
        <f>VLOOKUP(F26,'Tablica rezultata'!D:I,6,0)</f>
        <v>100</v>
      </c>
      <c r="H26" s="47">
        <f>VLOOKUP(F26,'Tablica rezultata'!D:J,7,0)</f>
        <v>6</v>
      </c>
      <c r="I26" s="11"/>
      <c r="J26" s="11"/>
      <c r="K26" s="12"/>
      <c r="L26" s="11"/>
      <c r="M26" s="12"/>
      <c r="N26" s="12"/>
      <c r="O26" s="14"/>
      <c r="P26" s="14"/>
    </row>
    <row r="27" spans="1:16" ht="15.75">
      <c r="A27" s="46">
        <f>IF((AND(H27=H26,G27=G26)),A26,COUNT($G$5:G27))</f>
        <v>23</v>
      </c>
      <c r="B27" s="47" t="str">
        <f>VLOOKUP(F27,'Tablica rezultata'!D:E,2,FALSE)</f>
        <v>OŠ Petra Studenca Kanfanar</v>
      </c>
      <c r="C27" s="47" t="str">
        <f>VLOOKUP(F27,'Tablica rezultata'!D:F,3,0)</f>
        <v>Kanfanar</v>
      </c>
      <c r="D27" s="47" t="str">
        <f>VLOOKUP(F27,'Tablica rezultata'!D:K,8,FALSE)</f>
        <v>https://vimeo.com/190239994</v>
      </c>
      <c r="E27" s="47" t="str">
        <f>VLOOKUP(F27,'Tablica rezultata'!D:L,9,0)</f>
        <v>Enna Peroš</v>
      </c>
      <c r="F27" s="44" t="s">
        <v>949</v>
      </c>
      <c r="G27" s="47">
        <f>VLOOKUP(F27,'Tablica rezultata'!D:I,6,0)</f>
        <v>90</v>
      </c>
      <c r="H27" s="47">
        <f>VLOOKUP(F27,'Tablica rezultata'!D:J,7,0)</f>
        <v>4</v>
      </c>
      <c r="I27" s="11"/>
      <c r="J27" s="11"/>
      <c r="K27" s="12"/>
      <c r="L27" s="11"/>
      <c r="M27" s="12"/>
      <c r="N27" s="12"/>
      <c r="O27" s="14"/>
      <c r="P27" s="14"/>
    </row>
    <row r="28" spans="1:16" ht="15.75">
      <c r="A28" s="46">
        <f>IF((AND(H28=H27,G28=G27)),A27,COUNT($G$5:G28))</f>
        <v>24</v>
      </c>
      <c r="B28" s="47" t="str">
        <f>VLOOKUP(F28,'Tablica rezultata'!D:E,2,FALSE)</f>
        <v>OŠ Svetvinčenat</v>
      </c>
      <c r="C28" s="47" t="str">
        <f>VLOOKUP(F28,'Tablica rezultata'!D:F,3,0)</f>
        <v>Svetvinčenat</v>
      </c>
      <c r="D28" s="47">
        <f>VLOOKUP(F28,'Tablica rezultata'!D:K,8,FALSE)</f>
        <v>0</v>
      </c>
      <c r="E28" s="47" t="str">
        <f>VLOOKUP(F28,'Tablica rezultata'!D:L,9,0)</f>
        <v>Ivor Kuček</v>
      </c>
      <c r="F28" s="44" t="s">
        <v>723</v>
      </c>
      <c r="G28" s="47">
        <f>VLOOKUP(F28,'Tablica rezultata'!D:I,6,0)</f>
        <v>90</v>
      </c>
      <c r="H28" s="47">
        <f>VLOOKUP(F28,'Tablica rezultata'!D:J,7,0)</f>
        <v>7</v>
      </c>
      <c r="I28" s="11"/>
      <c r="J28" s="11"/>
      <c r="K28" s="12"/>
      <c r="L28" s="11"/>
      <c r="M28" s="12"/>
      <c r="N28" s="12"/>
      <c r="O28" s="14"/>
      <c r="P28" s="14"/>
    </row>
    <row r="29" spans="1:16" ht="15.75">
      <c r="A29" s="46">
        <f>IF((AND(H29=H28,G29=G28)),A28,COUNT($G$5:G29))</f>
        <v>25</v>
      </c>
      <c r="B29" s="47" t="str">
        <f>VLOOKUP(F29,'Tablica rezultata'!D:E,2,FALSE)</f>
        <v>OŠ Vladimira Nazora Vrsar</v>
      </c>
      <c r="C29" s="47" t="str">
        <f>VLOOKUP(F29,'Tablica rezultata'!D:F,3,0)</f>
        <v>Vrsar</v>
      </c>
      <c r="D29" s="47" t="str">
        <f>VLOOKUP(F29,'Tablica rezultata'!D:K,8,FALSE)</f>
        <v>https://vimeo.com/190169392</v>
      </c>
      <c r="E29" s="47" t="str">
        <f>VLOOKUP(F29,'Tablica rezultata'!D:L,9,0)</f>
        <v>Sabina Papić</v>
      </c>
      <c r="F29" s="44" t="s">
        <v>2717</v>
      </c>
      <c r="G29" s="47">
        <f>VLOOKUP(F29,'Tablica rezultata'!D:I,6,0)</f>
        <v>90</v>
      </c>
      <c r="H29" s="47">
        <f>VLOOKUP(F29,'Tablica rezultata'!D:J,7,0)</f>
        <v>8.5</v>
      </c>
      <c r="I29" s="11"/>
      <c r="J29" s="13"/>
      <c r="K29" s="12"/>
      <c r="L29" s="11"/>
      <c r="M29" s="12"/>
      <c r="N29" s="12"/>
      <c r="O29" s="14"/>
      <c r="P29" s="14"/>
    </row>
    <row r="30" spans="1:16" ht="15.75">
      <c r="A30" s="46">
        <f>IF((AND(H30=H29,G30=G29)),A29,COUNT($G$5:G30))</f>
        <v>26</v>
      </c>
      <c r="B30" s="47" t="str">
        <f>VLOOKUP(F30,'Tablica rezultata'!D:E,2,FALSE)</f>
        <v>OŠ Svetvinčenat</v>
      </c>
      <c r="C30" s="47" t="str">
        <f>VLOOKUP(F30,'Tablica rezultata'!D:F,3,0)</f>
        <v>Svetvinčenat</v>
      </c>
      <c r="D30" s="47">
        <f>VLOOKUP(F30,'Tablica rezultata'!D:K,8,FALSE)</f>
        <v>0</v>
      </c>
      <c r="E30" s="47" t="str">
        <f>VLOOKUP(F30,'Tablica rezultata'!D:L,9,0)</f>
        <v>Ivor Kuček</v>
      </c>
      <c r="F30" s="44" t="s">
        <v>725</v>
      </c>
      <c r="G30" s="47">
        <f>VLOOKUP(F30,'Tablica rezultata'!D:I,6,0)</f>
        <v>85</v>
      </c>
      <c r="H30" s="47">
        <f>VLOOKUP(F30,'Tablica rezultata'!D:J,7,0)</f>
        <v>5</v>
      </c>
      <c r="I30" s="11"/>
      <c r="J30" s="13"/>
      <c r="K30" s="17"/>
      <c r="L30" s="11"/>
      <c r="M30" s="12"/>
      <c r="N30" s="12"/>
      <c r="O30" s="14"/>
      <c r="P30" s="14"/>
    </row>
    <row r="31" spans="1:16" ht="15.75">
      <c r="A31" s="46">
        <f>IF((AND(H31=H30,G31=G30)),A30,COUNT($G$5:G31))</f>
        <v>27</v>
      </c>
      <c r="B31" s="47" t="str">
        <f>VLOOKUP(F31,'Tablica rezultata'!D:E,2,FALSE)</f>
        <v>OŠ Svetvinčenat</v>
      </c>
      <c r="C31" s="47" t="str">
        <f>VLOOKUP(F31,'Tablica rezultata'!D:F,3,0)</f>
        <v>Svetvinčenat</v>
      </c>
      <c r="D31" s="47">
        <f>VLOOKUP(F31,'Tablica rezultata'!D:K,8,FALSE)</f>
        <v>0</v>
      </c>
      <c r="E31" s="47" t="str">
        <f>VLOOKUP(F31,'Tablica rezultata'!D:L,9,0)</f>
        <v>Ivor Kuček</v>
      </c>
      <c r="F31" s="44" t="s">
        <v>718</v>
      </c>
      <c r="G31" s="47">
        <f>VLOOKUP(F31,'Tablica rezultata'!D:I,6,0)</f>
        <v>70</v>
      </c>
      <c r="H31" s="47">
        <f>VLOOKUP(F31,'Tablica rezultata'!D:J,7,0)</f>
        <v>5</v>
      </c>
      <c r="I31" s="11"/>
      <c r="J31" s="13"/>
      <c r="K31" s="17"/>
      <c r="L31" s="11"/>
      <c r="M31" s="12"/>
      <c r="N31" s="12"/>
      <c r="O31" s="14"/>
      <c r="P31" s="14"/>
    </row>
    <row r="32" spans="1:16" ht="15.75">
      <c r="A32" s="46">
        <f>IF((AND(H32=H31,G32=G31)),A31,COUNT($G$5:G32))</f>
        <v>28</v>
      </c>
      <c r="B32" s="47" t="str">
        <f>VLOOKUP(F32,'Tablica rezultata'!D:E,2,FALSE)</f>
        <v>OŠ Svetvinčenat</v>
      </c>
      <c r="C32" s="47" t="str">
        <f>VLOOKUP(F32,'Tablica rezultata'!D:F,3,0)</f>
        <v>Svetvinčenat</v>
      </c>
      <c r="D32" s="47">
        <f>VLOOKUP(F32,'Tablica rezultata'!D:K,8,FALSE)</f>
        <v>0</v>
      </c>
      <c r="E32" s="47" t="str">
        <f>VLOOKUP(F32,'Tablica rezultata'!D:L,9,0)</f>
        <v>Ivor Kuček</v>
      </c>
      <c r="F32" s="44" t="s">
        <v>724</v>
      </c>
      <c r="G32" s="47">
        <f>VLOOKUP(F32,'Tablica rezultata'!D:I,6,0)</f>
        <v>60</v>
      </c>
      <c r="H32" s="47">
        <f>VLOOKUP(F32,'Tablica rezultata'!D:J,7,0)</f>
        <v>5</v>
      </c>
    </row>
    <row r="33" spans="1:16">
      <c r="A33" s="24"/>
      <c r="B33" s="24"/>
      <c r="C33" s="24"/>
      <c r="D33" s="24"/>
      <c r="E33" s="24"/>
      <c r="F33" s="24"/>
      <c r="G33" s="24"/>
      <c r="H33" s="24"/>
    </row>
    <row r="34" spans="1:16">
      <c r="A34" s="24"/>
      <c r="B34" s="24"/>
      <c r="C34" s="24"/>
      <c r="D34" s="24"/>
      <c r="E34" s="24"/>
      <c r="F34" s="24"/>
      <c r="G34" s="24"/>
      <c r="H34" s="24"/>
    </row>
    <row r="35" spans="1:16" ht="18.75">
      <c r="A35" s="24"/>
      <c r="B35" s="19" t="s">
        <v>36</v>
      </c>
      <c r="C35" s="24"/>
      <c r="D35" s="24"/>
      <c r="E35" s="24"/>
      <c r="F35" s="24"/>
      <c r="G35" s="24"/>
      <c r="H35" s="24"/>
    </row>
    <row r="36" spans="1:16" ht="18.75">
      <c r="A36" s="24"/>
      <c r="B36" s="25"/>
      <c r="C36" s="24"/>
      <c r="D36" s="24"/>
      <c r="E36" s="24"/>
      <c r="F36" s="24"/>
      <c r="G36" s="24"/>
      <c r="H36" s="24"/>
    </row>
    <row r="37" spans="1:16" ht="42" customHeight="1">
      <c r="A37" s="43" t="s">
        <v>2</v>
      </c>
      <c r="B37" s="22" t="s">
        <v>2641</v>
      </c>
      <c r="C37" s="22" t="s">
        <v>2644</v>
      </c>
      <c r="D37" s="22" t="s">
        <v>9</v>
      </c>
      <c r="E37" s="22" t="s">
        <v>4</v>
      </c>
      <c r="F37" s="22" t="s">
        <v>2642</v>
      </c>
      <c r="G37" s="22" t="s">
        <v>2956</v>
      </c>
      <c r="H37" s="22" t="s">
        <v>5</v>
      </c>
      <c r="I37" s="11"/>
      <c r="J37" s="11"/>
      <c r="K37" s="12"/>
      <c r="L37" s="11"/>
      <c r="M37" s="12"/>
      <c r="N37" s="12"/>
      <c r="O37" s="14"/>
      <c r="P37" s="14"/>
    </row>
    <row r="38" spans="1:16" ht="15.75">
      <c r="A38" s="46">
        <f>IF((AND(H38=H37,G38=G37)),A37,COUNT($G$38:G38))</f>
        <v>1</v>
      </c>
      <c r="B38" s="47" t="str">
        <f>VLOOKUP(F38,'Tablica rezultata'!D:E,2,FALSE)</f>
        <v>OŠ Vladimira Nazora, Pazin</v>
      </c>
      <c r="C38" s="47" t="str">
        <f>VLOOKUP(F38,'Tablica rezultata'!D:F,3,0)</f>
        <v>Pazin</v>
      </c>
      <c r="D38" s="47" t="str">
        <f>VLOOKUP(F38,'Tablica rezultata'!D:K,8,FALSE)</f>
        <v>https://vimeo.com/190343871</v>
      </c>
      <c r="E38" s="47" t="str">
        <f>VLOOKUP(F38,'Tablica rezultata'!D:L,9,0)</f>
        <v>Darko Suman</v>
      </c>
      <c r="F38" s="44" t="s">
        <v>1485</v>
      </c>
      <c r="G38" s="47">
        <f>VLOOKUP(F38,'Tablica rezultata'!D:I,6,0)</f>
        <v>340</v>
      </c>
      <c r="H38" s="49">
        <f>VLOOKUP(F38,'Tablica rezultata'!D:J,7,0)</f>
        <v>4</v>
      </c>
    </row>
    <row r="39" spans="1:16" ht="15.75">
      <c r="A39" s="46">
        <f>IF((AND(H39=H38,G39=G38)),A38,COUNT($G$38:G39))</f>
        <v>2</v>
      </c>
      <c r="B39" s="47" t="str">
        <f>VLOOKUP(F39,'Tablica rezultata'!D:E,2,FALSE)</f>
        <v>OŠ Vladimira Nazora, Pazin</v>
      </c>
      <c r="C39" s="47" t="str">
        <f>VLOOKUP(F39,'Tablica rezultata'!D:F,3,0)</f>
        <v>Pazin</v>
      </c>
      <c r="D39" s="47" t="str">
        <f>VLOOKUP(F39,'Tablica rezultata'!D:K,8,FALSE)</f>
        <v>https://vimeo.com/190343872</v>
      </c>
      <c r="E39" s="47" t="str">
        <f>VLOOKUP(F39,'Tablica rezultata'!D:L,9,0)</f>
        <v>Darko Suman</v>
      </c>
      <c r="F39" s="44" t="s">
        <v>1487</v>
      </c>
      <c r="G39" s="47">
        <f>VLOOKUP(F39,'Tablica rezultata'!D:I,6,0)</f>
        <v>340</v>
      </c>
      <c r="H39" s="49">
        <f>VLOOKUP(F39,'Tablica rezultata'!D:J,7,0)</f>
        <v>4.3</v>
      </c>
    </row>
    <row r="40" spans="1:16" ht="15.75">
      <c r="A40" s="46">
        <f>IF((AND(H40=H39,G40=G39)),A39,COUNT($G$38:G40))</f>
        <v>3</v>
      </c>
      <c r="B40" s="47" t="str">
        <f>VLOOKUP(F40,'Tablica rezultata'!D:E,2,FALSE)</f>
        <v>OŠ Vladimira Nazora, Pazin</v>
      </c>
      <c r="C40" s="47" t="str">
        <f>VLOOKUP(F40,'Tablica rezultata'!D:F,3,0)</f>
        <v>Pazin</v>
      </c>
      <c r="D40" s="47" t="str">
        <f>VLOOKUP(F40,'Tablica rezultata'!D:K,8,FALSE)</f>
        <v>https://vimeo.com/190343873</v>
      </c>
      <c r="E40" s="47" t="str">
        <f>VLOOKUP(F40,'Tablica rezultata'!D:L,9,0)</f>
        <v>Darko Suman</v>
      </c>
      <c r="F40" s="44" t="s">
        <v>1489</v>
      </c>
      <c r="G40" s="47">
        <f>VLOOKUP(F40,'Tablica rezultata'!D:I,6,0)</f>
        <v>340</v>
      </c>
      <c r="H40" s="49">
        <f>VLOOKUP(F40,'Tablica rezultata'!D:J,7,0)</f>
        <v>4.5</v>
      </c>
    </row>
    <row r="41" spans="1:16" ht="15.75">
      <c r="A41" s="46">
        <f>IF((AND(H41=H40,G41=G40)),A40,COUNT($G$38:G41))</f>
        <v>4</v>
      </c>
      <c r="B41" s="47" t="str">
        <f>VLOOKUP(F41,'Tablica rezultata'!D:E,2,FALSE)</f>
        <v>OŠ Vladimira Nazora Vrsar</v>
      </c>
      <c r="C41" s="47" t="str">
        <f>VLOOKUP(F41,'Tablica rezultata'!D:F,3,0)</f>
        <v>Vrsar</v>
      </c>
      <c r="D41" s="47" t="str">
        <f>VLOOKUP(F41,'Tablica rezultata'!D:K,8,FALSE)</f>
        <v>https://vimeo.com/190164358</v>
      </c>
      <c r="E41" s="47" t="str">
        <f>VLOOKUP(F41,'Tablica rezultata'!D:L,9,0)</f>
        <v>Sabina Papić</v>
      </c>
      <c r="F41" s="44" t="s">
        <v>2719</v>
      </c>
      <c r="G41" s="47">
        <f>VLOOKUP(F41,'Tablica rezultata'!D:I,6,0)</f>
        <v>340</v>
      </c>
      <c r="H41" s="49">
        <f>VLOOKUP(F41,'Tablica rezultata'!D:J,7,0)</f>
        <v>5.7</v>
      </c>
    </row>
    <row r="42" spans="1:16" ht="15.75">
      <c r="A42" s="46">
        <f>IF((AND(H42=H41,G42=G41)),A41,COUNT($G$38:G42))</f>
        <v>5</v>
      </c>
      <c r="B42" s="47" t="str">
        <f>VLOOKUP(F42,'Tablica rezultata'!D:E,2,FALSE)</f>
        <v>Društvo za robotiku Istra</v>
      </c>
      <c r="C42" s="47" t="str">
        <f>VLOOKUP(F42,'Tablica rezultata'!D:F,3,0)</f>
        <v>Pula</v>
      </c>
      <c r="D42" s="47" t="str">
        <f>VLOOKUP(F42,'Tablica rezultata'!D:K,8,FALSE)</f>
        <v>https://vimeo.com/189758389</v>
      </c>
      <c r="E42" s="47" t="str">
        <f>VLOOKUP(F42,'Tablica rezultata'!D:L,9,0)</f>
        <v>Darko Suman</v>
      </c>
      <c r="F42" s="44" t="s">
        <v>1076</v>
      </c>
      <c r="G42" s="47">
        <f>VLOOKUP(F42,'Tablica rezultata'!D:I,6,0)</f>
        <v>340</v>
      </c>
      <c r="H42" s="49">
        <f>VLOOKUP(F42,'Tablica rezultata'!D:J,7,0)</f>
        <v>5.8</v>
      </c>
    </row>
    <row r="43" spans="1:16" ht="15.75">
      <c r="A43" s="46">
        <f>IF((AND(H43=H42,G43=G42)),A42,COUNT($G$38:G43))</f>
        <v>5</v>
      </c>
      <c r="B43" s="47" t="str">
        <f>VLOOKUP(F43,'Tablica rezultata'!D:E,2,FALSE)</f>
        <v>Društvo za robotiku Istra</v>
      </c>
      <c r="C43" s="47" t="str">
        <f>VLOOKUP(F43,'Tablica rezultata'!D:F,3,0)</f>
        <v>Pula</v>
      </c>
      <c r="D43" s="47" t="str">
        <f>VLOOKUP(F43,'Tablica rezultata'!D:K,8,FALSE)</f>
        <v>https://vimeo.com/189758388</v>
      </c>
      <c r="E43" s="47" t="str">
        <f>VLOOKUP(F43,'Tablica rezultata'!D:L,9,0)</f>
        <v>Darko Suman</v>
      </c>
      <c r="F43" s="44" t="s">
        <v>1079</v>
      </c>
      <c r="G43" s="47">
        <f>VLOOKUP(F43,'Tablica rezultata'!D:I,6,0)</f>
        <v>340</v>
      </c>
      <c r="H43" s="49">
        <f>VLOOKUP(F43,'Tablica rezultata'!D:J,7,0)</f>
        <v>5.8</v>
      </c>
    </row>
    <row r="44" spans="1:16" ht="15.75">
      <c r="A44" s="46">
        <f>IF((AND(H44=H43,G44=G43)),A43,COUNT($G$38:G44))</f>
        <v>7</v>
      </c>
      <c r="B44" s="47" t="str">
        <f>VLOOKUP(F44,'Tablica rezultata'!D:E,2,FALSE)</f>
        <v>Društvo za robotiku Istra</v>
      </c>
      <c r="C44" s="47" t="str">
        <f>VLOOKUP(F44,'Tablica rezultata'!D:F,3,0)</f>
        <v>Pula</v>
      </c>
      <c r="D44" s="47" t="str">
        <f>VLOOKUP(F44,'Tablica rezultata'!D:K,8,FALSE)</f>
        <v>https://vimeo.com/189758390</v>
      </c>
      <c r="E44" s="47" t="str">
        <f>VLOOKUP(F44,'Tablica rezultata'!D:L,9,0)</f>
        <v>Darko Suman</v>
      </c>
      <c r="F44" s="44" t="s">
        <v>1081</v>
      </c>
      <c r="G44" s="47">
        <f>VLOOKUP(F44,'Tablica rezultata'!D:I,6,0)</f>
        <v>340</v>
      </c>
      <c r="H44" s="49">
        <f>VLOOKUP(F44,'Tablica rezultata'!D:J,7,0)</f>
        <v>5.9</v>
      </c>
    </row>
    <row r="45" spans="1:16" ht="15.75">
      <c r="A45" s="46">
        <f>IF((AND(H45=H44,G45=G44)),A44,COUNT($G$38:G45))</f>
        <v>8</v>
      </c>
      <c r="B45" s="47" t="str">
        <f>VLOOKUP(F45,'Tablica rezultata'!D:E,2,FALSE)</f>
        <v>OŠ "Vazmoslav Gržalja" Buzet</v>
      </c>
      <c r="C45" s="47" t="str">
        <f>VLOOKUP(F45,'Tablica rezultata'!D:F,3,0)</f>
        <v>Buzet</v>
      </c>
      <c r="D45" s="47" t="str">
        <f>VLOOKUP(F45,'Tablica rezultata'!D:K,8,FALSE)</f>
        <v>https://vimeo.com/189060400</v>
      </c>
      <c r="E45" s="47" t="str">
        <f>VLOOKUP(F45,'Tablica rezultata'!D:L,9,0)</f>
        <v>N. Isakagić</v>
      </c>
      <c r="F45" s="44" t="s">
        <v>196</v>
      </c>
      <c r="G45" s="47">
        <f>VLOOKUP(F45,'Tablica rezultata'!D:I,6,0)</f>
        <v>340</v>
      </c>
      <c r="H45" s="49">
        <f>VLOOKUP(F45,'Tablica rezultata'!D:J,7,0)</f>
        <v>6</v>
      </c>
    </row>
    <row r="46" spans="1:16" ht="15.75">
      <c r="A46" s="46">
        <f>IF((AND(H46=H45,G46=G45)),A45,COUNT($G$38:G46))</f>
        <v>9</v>
      </c>
      <c r="B46" s="47" t="str">
        <f>VLOOKUP(F46,'Tablica rezultata'!D:E,2,FALSE)</f>
        <v>OŠ "Vazmoslav Gržalja" Buzet</v>
      </c>
      <c r="C46" s="47" t="str">
        <f>VLOOKUP(F46,'Tablica rezultata'!D:F,3,0)</f>
        <v>Buzet</v>
      </c>
      <c r="D46" s="47" t="str">
        <f>VLOOKUP(F46,'Tablica rezultata'!D:K,8,FALSE)</f>
        <v>https://vimeo.com/189062180</v>
      </c>
      <c r="E46" s="47" t="str">
        <f>VLOOKUP(F46,'Tablica rezultata'!D:L,9,0)</f>
        <v>N. Isakagić</v>
      </c>
      <c r="F46" s="44" t="s">
        <v>200</v>
      </c>
      <c r="G46" s="47">
        <f>VLOOKUP(F46,'Tablica rezultata'!D:I,6,0)</f>
        <v>340</v>
      </c>
      <c r="H46" s="49">
        <f>VLOOKUP(F46,'Tablica rezultata'!D:J,7,0)</f>
        <v>6.9</v>
      </c>
    </row>
    <row r="47" spans="1:16" ht="15.75">
      <c r="A47" s="46">
        <f>IF((AND(H47=H46,G47=G46)),A46,COUNT($G$38:G47))</f>
        <v>10</v>
      </c>
      <c r="B47" s="47" t="str">
        <f>VLOOKUP(F47,'Tablica rezultata'!D:E,2,FALSE)</f>
        <v>OŠ "Vazmoslav Gržalja" Buzet</v>
      </c>
      <c r="C47" s="47" t="str">
        <f>VLOOKUP(F47,'Tablica rezultata'!D:F,3,0)</f>
        <v>Buzet</v>
      </c>
      <c r="D47" s="47" t="str">
        <f>VLOOKUP(F47,'Tablica rezultata'!D:K,8,FALSE)</f>
        <v>https://vimeo.com/189056732</v>
      </c>
      <c r="E47" s="47" t="str">
        <f>VLOOKUP(F47,'Tablica rezultata'!D:L,9,0)</f>
        <v>N. Isakagić</v>
      </c>
      <c r="F47" s="44" t="s">
        <v>195</v>
      </c>
      <c r="G47" s="48">
        <f>VLOOKUP(F47,'Tablica rezultata'!D:I,6,0)</f>
        <v>340</v>
      </c>
      <c r="H47" s="49">
        <f>VLOOKUP(F47,'Tablica rezultata'!D:J,7,0)</f>
        <v>7.2</v>
      </c>
    </row>
    <row r="48" spans="1:16" ht="15.75">
      <c r="A48" s="46">
        <f>IF((AND(H48=H47,G48=G47)),A47,COUNT($G$38:G48))</f>
        <v>11</v>
      </c>
      <c r="B48" s="47" t="str">
        <f>VLOOKUP(F48,'Tablica rezultata'!D:E,2,FALSE)</f>
        <v>OŠ "Vazmoslav Gržalja" Buzet</v>
      </c>
      <c r="C48" s="47" t="str">
        <f>VLOOKUP(F48,'Tablica rezultata'!D:F,3,0)</f>
        <v>Buzet</v>
      </c>
      <c r="D48" s="47" t="str">
        <f>VLOOKUP(F48,'Tablica rezultata'!D:K,8,FALSE)</f>
        <v>https://vimeo.com/189062406</v>
      </c>
      <c r="E48" s="47" t="str">
        <f>VLOOKUP(F48,'Tablica rezultata'!D:L,9,0)</f>
        <v>N. Isakagić</v>
      </c>
      <c r="F48" s="44" t="s">
        <v>201</v>
      </c>
      <c r="G48" s="47">
        <f>VLOOKUP(F48,'Tablica rezultata'!D:I,6,0)</f>
        <v>340</v>
      </c>
      <c r="H48" s="49">
        <f>VLOOKUP(F48,'Tablica rezultata'!D:J,7,0)</f>
        <v>8.8000000000000007</v>
      </c>
    </row>
    <row r="49" spans="1:8" ht="15.75">
      <c r="A49" s="46">
        <f>IF((AND(H49=H48,G49=G48)),A48,COUNT($G$38:G49))</f>
        <v>12</v>
      </c>
      <c r="B49" s="47" t="str">
        <f>VLOOKUP(F49,'Tablica rezultata'!D:E,2,FALSE)</f>
        <v>OŠ "Vazmoslav Gržalja" Buzet</v>
      </c>
      <c r="C49" s="47" t="str">
        <f>VLOOKUP(F49,'Tablica rezultata'!D:F,3,0)</f>
        <v>Buzet</v>
      </c>
      <c r="D49" s="47" t="str">
        <f>VLOOKUP(F49,'Tablica rezultata'!D:K,8,FALSE)</f>
        <v>https://vimeo.com/189061994</v>
      </c>
      <c r="E49" s="47" t="str">
        <f>VLOOKUP(F49,'Tablica rezultata'!D:L,9,0)</f>
        <v>N. Isakagić</v>
      </c>
      <c r="F49" s="44" t="s">
        <v>199</v>
      </c>
      <c r="G49" s="47">
        <f>VLOOKUP(F49,'Tablica rezultata'!D:I,6,0)</f>
        <v>340</v>
      </c>
      <c r="H49" s="49">
        <f>VLOOKUP(F49,'Tablica rezultata'!D:J,7,0)</f>
        <v>9</v>
      </c>
    </row>
    <row r="50" spans="1:8" ht="15.75">
      <c r="A50" s="46">
        <f>IF((AND(H50=H49,G50=G49)),A49,COUNT($G$38:G50))</f>
        <v>13</v>
      </c>
      <c r="B50" s="47" t="str">
        <f>VLOOKUP(F50,'Tablica rezultata'!D:E,2,FALSE)</f>
        <v>OŠ Vladimira Nazora, Pazin</v>
      </c>
      <c r="C50" s="47" t="str">
        <f>VLOOKUP(F50,'Tablica rezultata'!D:F,3,0)</f>
        <v>Pazin</v>
      </c>
      <c r="D50" s="47" t="str">
        <f>VLOOKUP(F50,'Tablica rezultata'!D:K,8,FALSE)</f>
        <v>https://vimeo.com/190343878</v>
      </c>
      <c r="E50" s="47" t="str">
        <f>VLOOKUP(F50,'Tablica rezultata'!D:L,9,0)</f>
        <v>Darko Suman</v>
      </c>
      <c r="F50" s="44" t="s">
        <v>1491</v>
      </c>
      <c r="G50" s="47">
        <f>VLOOKUP(F50,'Tablica rezultata'!D:I,6,0)</f>
        <v>340</v>
      </c>
      <c r="H50" s="49">
        <f>VLOOKUP(F50,'Tablica rezultata'!D:J,7,0)</f>
        <v>9.6</v>
      </c>
    </row>
    <row r="51" spans="1:8" ht="15.75">
      <c r="A51" s="46">
        <f>IF((AND(H51=H50,G51=G50)),A50,COUNT($G$38:G51))</f>
        <v>14</v>
      </c>
      <c r="B51" s="47" t="str">
        <f>VLOOKUP(F51,'Tablica rezultata'!D:E,2,FALSE)</f>
        <v>OŠ Vladimira Nazora, Pazin</v>
      </c>
      <c r="C51" s="47" t="str">
        <f>VLOOKUP(F51,'Tablica rezultata'!D:F,3,0)</f>
        <v>Pazin</v>
      </c>
      <c r="D51" s="47" t="str">
        <f>VLOOKUP(F51,'Tablica rezultata'!D:K,8,FALSE)</f>
        <v>https://vimeo.com/190343877</v>
      </c>
      <c r="E51" s="47" t="str">
        <f>VLOOKUP(F51,'Tablica rezultata'!D:L,9,0)</f>
        <v>Darko Suman</v>
      </c>
      <c r="F51" s="44" t="s">
        <v>1493</v>
      </c>
      <c r="G51" s="47">
        <f>VLOOKUP(F51,'Tablica rezultata'!D:I,6,0)</f>
        <v>330</v>
      </c>
      <c r="H51" s="49">
        <f>VLOOKUP(F51,'Tablica rezultata'!D:J,7,0)</f>
        <v>3.9</v>
      </c>
    </row>
    <row r="52" spans="1:8" ht="15.75">
      <c r="A52" s="46">
        <f>IF((AND(H52=H51,G52=G51)),A51,COUNT($G$38:G52))</f>
        <v>15</v>
      </c>
      <c r="B52" s="47" t="str">
        <f>VLOOKUP(F52,'Tablica rezultata'!D:E,2,FALSE)</f>
        <v>OŠ Vladimira Nazora Vrsar</v>
      </c>
      <c r="C52" s="47" t="str">
        <f>VLOOKUP(F52,'Tablica rezultata'!D:F,3,0)</f>
        <v>Vrsar</v>
      </c>
      <c r="D52" s="47" t="str">
        <f>VLOOKUP(F52,'Tablica rezultata'!D:K,8,FALSE)</f>
        <v>https://vimeo.com/190163227</v>
      </c>
      <c r="E52" s="47" t="str">
        <f>VLOOKUP(F52,'Tablica rezultata'!D:L,9,0)</f>
        <v>Sabina Papić</v>
      </c>
      <c r="F52" s="44" t="s">
        <v>2718</v>
      </c>
      <c r="G52" s="47">
        <f>VLOOKUP(F52,'Tablica rezultata'!D:I,6,0)</f>
        <v>330</v>
      </c>
      <c r="H52" s="49">
        <f>VLOOKUP(F52,'Tablica rezultata'!D:J,7,0)</f>
        <v>4.1100000000000003</v>
      </c>
    </row>
    <row r="53" spans="1:8" ht="15.75">
      <c r="A53" s="46">
        <f>IF((AND(H53=H52,G53=G52)),A52,COUNT($G$38:G53))</f>
        <v>16</v>
      </c>
      <c r="B53" s="47" t="str">
        <f>VLOOKUP(F53,'Tablica rezultata'!D:E,2,FALSE)</f>
        <v>OŠ Vladimira Nazora Vrsar</v>
      </c>
      <c r="C53" s="47" t="str">
        <f>VLOOKUP(F53,'Tablica rezultata'!D:F,3,0)</f>
        <v>Vrsar</v>
      </c>
      <c r="D53" s="47" t="str">
        <f>VLOOKUP(F53,'Tablica rezultata'!D:K,8,FALSE)</f>
        <v>https://vimeo.com/190166217</v>
      </c>
      <c r="E53" s="47" t="str">
        <f>VLOOKUP(F53,'Tablica rezultata'!D:L,9,0)</f>
        <v>Sabina Papić</v>
      </c>
      <c r="F53" s="44" t="s">
        <v>2721</v>
      </c>
      <c r="G53" s="47">
        <f>VLOOKUP(F53,'Tablica rezultata'!D:I,6,0)</f>
        <v>330</v>
      </c>
      <c r="H53" s="49">
        <f>VLOOKUP(F53,'Tablica rezultata'!D:J,7,0)</f>
        <v>4.13</v>
      </c>
    </row>
    <row r="54" spans="1:8" ht="15.75">
      <c r="A54" s="46">
        <f>IF((AND(H54=H53,G54=G53)),A53,COUNT($G$38:G54))</f>
        <v>17</v>
      </c>
      <c r="B54" s="47" t="str">
        <f>VLOOKUP(F54,'Tablica rezultata'!D:E,2,FALSE)</f>
        <v>Gradska knjižnica Novigrad-Cittanova</v>
      </c>
      <c r="C54" s="47" t="str">
        <f>VLOOKUP(F54,'Tablica rezultata'!D:F,3,0)</f>
        <v>Novigrad</v>
      </c>
      <c r="D54" s="47" t="str">
        <f>VLOOKUP(F54,'Tablica rezultata'!D:K,8,FALSE)</f>
        <v>https://vimeo.com/groups/414712/videos/189945767</v>
      </c>
      <c r="E54" s="47" t="str">
        <f>VLOOKUP(F54,'Tablica rezultata'!D:L,9,0)</f>
        <v>Dijana Lipovac Matić</v>
      </c>
      <c r="F54" s="44" t="s">
        <v>317</v>
      </c>
      <c r="G54" s="47">
        <f>VLOOKUP(F54,'Tablica rezultata'!D:I,6,0)</f>
        <v>330</v>
      </c>
      <c r="H54" s="49">
        <f>VLOOKUP(F54,'Tablica rezultata'!D:J,7,0)</f>
        <v>5</v>
      </c>
    </row>
    <row r="55" spans="1:8" ht="15.75">
      <c r="A55" s="46">
        <f>IF((AND(H55=H54,G55=G54)),A54,COUNT($G$38:G55))</f>
        <v>18</v>
      </c>
      <c r="B55" s="47" t="str">
        <f>VLOOKUP(F55,'Tablica rezultata'!D:E,2,FALSE)</f>
        <v>Društvo za robotiku Istra</v>
      </c>
      <c r="C55" s="47" t="str">
        <f>VLOOKUP(F55,'Tablica rezultata'!D:F,3,0)</f>
        <v>Pula</v>
      </c>
      <c r="D55" s="47" t="str">
        <f>VLOOKUP(F55,'Tablica rezultata'!D:K,8,FALSE)</f>
        <v>https://vimeo.com/189758391</v>
      </c>
      <c r="E55" s="47" t="str">
        <f>VLOOKUP(F55,'Tablica rezultata'!D:L,9,0)</f>
        <v>Darko Suman</v>
      </c>
      <c r="F55" s="44" t="s">
        <v>1083</v>
      </c>
      <c r="G55" s="47">
        <f>VLOOKUP(F55,'Tablica rezultata'!D:I,6,0)</f>
        <v>330</v>
      </c>
      <c r="H55" s="49">
        <f>VLOOKUP(F55,'Tablica rezultata'!D:J,7,0)</f>
        <v>6</v>
      </c>
    </row>
    <row r="56" spans="1:8" ht="15.75">
      <c r="A56" s="46">
        <f>IF((AND(H56=H55,G56=G55)),A55,COUNT($G$38:G56))</f>
        <v>19</v>
      </c>
      <c r="B56" s="47" t="str">
        <f>VLOOKUP(F56,'Tablica rezultata'!D:E,2,FALSE)</f>
        <v>OŠ "Vazmoslav Gržalja" Buzet</v>
      </c>
      <c r="C56" s="47" t="str">
        <f>VLOOKUP(F56,'Tablica rezultata'!D:F,3,0)</f>
        <v>Buzet</v>
      </c>
      <c r="D56" s="47" t="str">
        <f>VLOOKUP(F56,'Tablica rezultata'!D:K,8,FALSE)</f>
        <v>https://vimeo.com/189061746</v>
      </c>
      <c r="E56" s="47" t="str">
        <f>VLOOKUP(F56,'Tablica rezultata'!D:L,9,0)</f>
        <v>N. Isakagić</v>
      </c>
      <c r="F56" s="44" t="s">
        <v>198</v>
      </c>
      <c r="G56" s="47">
        <f>VLOOKUP(F56,'Tablica rezultata'!D:I,6,0)</f>
        <v>330</v>
      </c>
      <c r="H56" s="49">
        <f>VLOOKUP(F56,'Tablica rezultata'!D:J,7,0)</f>
        <v>6.3</v>
      </c>
    </row>
    <row r="57" spans="1:8" ht="15.75">
      <c r="A57" s="46">
        <f>IF((AND(H57=H56,G57=G56)),A56,COUNT($G$38:G57))</f>
        <v>20</v>
      </c>
      <c r="B57" s="47" t="str">
        <f>VLOOKUP(F57,'Tablica rezultata'!D:E,2,FALSE)</f>
        <v>OŠ "Vazmoslav Gržalja" Buzet</v>
      </c>
      <c r="C57" s="47" t="str">
        <f>VLOOKUP(F57,'Tablica rezultata'!D:F,3,0)</f>
        <v>Buzet</v>
      </c>
      <c r="D57" s="47" t="str">
        <f>VLOOKUP(F57,'Tablica rezultata'!D:K,8,FALSE)</f>
        <v>https://vimeo.com/189057338</v>
      </c>
      <c r="E57" s="47" t="str">
        <f>VLOOKUP(F57,'Tablica rezultata'!D:L,9,0)</f>
        <v>N. Isakagić</v>
      </c>
      <c r="F57" s="44" t="s">
        <v>193</v>
      </c>
      <c r="G57" s="48">
        <f>VLOOKUP(F57,'Tablica rezultata'!D:I,6,0)</f>
        <v>330</v>
      </c>
      <c r="H57" s="49">
        <f>VLOOKUP(F57,'Tablica rezultata'!D:J,7,0)</f>
        <v>8.8000000000000007</v>
      </c>
    </row>
    <row r="58" spans="1:8" ht="15.75">
      <c r="A58" s="46">
        <f>IF((AND(H58=H57,G58=G57)),A57,COUNT($G$38:G58))</f>
        <v>21</v>
      </c>
      <c r="B58" s="47" t="str">
        <f>VLOOKUP(F58,'Tablica rezultata'!D:E,2,FALSE)</f>
        <v>OŠ "Vazmoslav Gržalja" Buzet</v>
      </c>
      <c r="C58" s="47" t="str">
        <f>VLOOKUP(F58,'Tablica rezultata'!D:F,3,0)</f>
        <v>Buzet</v>
      </c>
      <c r="D58" s="47" t="str">
        <f>VLOOKUP(F58,'Tablica rezultata'!D:K,8,FALSE)</f>
        <v>https://vimeo.com/189058070</v>
      </c>
      <c r="E58" s="47" t="str">
        <f>VLOOKUP(F58,'Tablica rezultata'!D:L,9,0)</f>
        <v>N. Isakagić</v>
      </c>
      <c r="F58" s="44" t="s">
        <v>202</v>
      </c>
      <c r="G58" s="47">
        <f>VLOOKUP(F58,'Tablica rezultata'!D:I,6,0)</f>
        <v>330</v>
      </c>
      <c r="H58" s="49">
        <f>VLOOKUP(F58,'Tablica rezultata'!D:J,7,0)</f>
        <v>8.9</v>
      </c>
    </row>
    <row r="59" spans="1:8" ht="15.75">
      <c r="A59" s="46">
        <f>IF((AND(H59=H58,G59=G58)),A58,COUNT($G$38:G59))</f>
        <v>22</v>
      </c>
      <c r="B59" s="47" t="str">
        <f>VLOOKUP(F59,'Tablica rezultata'!D:E,2,FALSE)</f>
        <v>OŠ "Vazmoslav Gržalja" Buzet</v>
      </c>
      <c r="C59" s="47" t="str">
        <f>VLOOKUP(F59,'Tablica rezultata'!D:F,3,0)</f>
        <v>Buzet</v>
      </c>
      <c r="D59" s="47" t="str">
        <f>VLOOKUP(F59,'Tablica rezultata'!D:K,8,FALSE)</f>
        <v>https://vimeo.com/189061138</v>
      </c>
      <c r="E59" s="47" t="str">
        <f>VLOOKUP(F59,'Tablica rezultata'!D:L,9,0)</f>
        <v>N. Isakagić</v>
      </c>
      <c r="F59" s="44" t="s">
        <v>197</v>
      </c>
      <c r="G59" s="47">
        <f>VLOOKUP(F59,'Tablica rezultata'!D:I,6,0)</f>
        <v>330</v>
      </c>
      <c r="H59" s="49">
        <f>VLOOKUP(F59,'Tablica rezultata'!D:J,7,0)</f>
        <v>9</v>
      </c>
    </row>
    <row r="60" spans="1:8" ht="15.75">
      <c r="A60" s="46">
        <f>IF((AND(H60=H59,G60=G59)),A59,COUNT($G$38:G60))</f>
        <v>22</v>
      </c>
      <c r="B60" s="47" t="str">
        <f>VLOOKUP(F60,'Tablica rezultata'!D:E,2,FALSE)</f>
        <v>Gradska knjižnica Novigrad-Cittanova</v>
      </c>
      <c r="C60" s="47" t="str">
        <f>VLOOKUP(F60,'Tablica rezultata'!D:F,3,0)</f>
        <v>Novigrad</v>
      </c>
      <c r="D60" s="47" t="str">
        <f>VLOOKUP(F60,'Tablica rezultata'!D:K,8,FALSE)</f>
        <v>https://vimeo.com/groups/414712/videos/189945770</v>
      </c>
      <c r="E60" s="47" t="str">
        <f>VLOOKUP(F60,'Tablica rezultata'!D:L,9,0)</f>
        <v>Dijana Lipovac Matić</v>
      </c>
      <c r="F60" s="44" t="s">
        <v>315</v>
      </c>
      <c r="G60" s="47">
        <f>VLOOKUP(F60,'Tablica rezultata'!D:I,6,0)</f>
        <v>330</v>
      </c>
      <c r="H60" s="49">
        <f>VLOOKUP(F60,'Tablica rezultata'!D:J,7,0)</f>
        <v>9</v>
      </c>
    </row>
    <row r="61" spans="1:8" ht="15.75">
      <c r="A61" s="46">
        <f>IF((AND(H61=H60,G61=G60)),A60,COUNT($G$38:G61))</f>
        <v>24</v>
      </c>
      <c r="B61" s="47" t="str">
        <f>VLOOKUP(F61,'Tablica rezultata'!D:E,2,FALSE)</f>
        <v>OŠ Vladimira Nazora, Pazin</v>
      </c>
      <c r="C61" s="47" t="str">
        <f>VLOOKUP(F61,'Tablica rezultata'!D:F,3,0)</f>
        <v>Pazin</v>
      </c>
      <c r="D61" s="47" t="str">
        <f>VLOOKUP(F61,'Tablica rezultata'!D:K,8,FALSE)</f>
        <v>https://vimeo.com/190343879</v>
      </c>
      <c r="E61" s="47" t="str">
        <f>VLOOKUP(F61,'Tablica rezultata'!D:L,9,0)</f>
        <v>Darko Suman</v>
      </c>
      <c r="F61" s="44" t="s">
        <v>1496</v>
      </c>
      <c r="G61" s="47">
        <f>VLOOKUP(F61,'Tablica rezultata'!D:I,6,0)</f>
        <v>330</v>
      </c>
      <c r="H61" s="49">
        <f>VLOOKUP(F61,'Tablica rezultata'!D:J,7,0)</f>
        <v>9.8000000000000007</v>
      </c>
    </row>
    <row r="62" spans="1:8" ht="15.75">
      <c r="A62" s="46">
        <f>IF((AND(H62=H61,G62=G61)),A61,COUNT($G$38:G62))</f>
        <v>25</v>
      </c>
      <c r="B62" s="47" t="str">
        <f>VLOOKUP(F62,'Tablica rezultata'!D:E,2,FALSE)</f>
        <v>OŠ Tar-Vabriga</v>
      </c>
      <c r="C62" s="47" t="str">
        <f>VLOOKUP(F62,'Tablica rezultata'!D:F,3,0)</f>
        <v>Tar</v>
      </c>
      <c r="D62" s="47" t="str">
        <f>VLOOKUP(F62,'Tablica rezultata'!D:K,8,FALSE)</f>
        <v>https://vimeo.com/190269901</v>
      </c>
      <c r="E62" s="47" t="str">
        <f>VLOOKUP(F62,'Tablica rezultata'!D:L,9,0)</f>
        <v>Maja Pavličić</v>
      </c>
      <c r="F62" s="44" t="s">
        <v>737</v>
      </c>
      <c r="G62" s="47">
        <f>VLOOKUP(F62,'Tablica rezultata'!D:I,6,0)</f>
        <v>330</v>
      </c>
      <c r="H62" s="49">
        <f>VLOOKUP(F62,'Tablica rezultata'!D:J,7,0)</f>
        <v>16.07</v>
      </c>
    </row>
    <row r="63" spans="1:8" ht="15.75">
      <c r="A63" s="46">
        <f>IF((AND(H63=H62,G63=G62)),A62,COUNT($G$38:G63))</f>
        <v>26</v>
      </c>
      <c r="B63" s="47" t="str">
        <f>VLOOKUP(F63,'Tablica rezultata'!D:E,2,FALSE)</f>
        <v>OŠ Vladimira Nazora Vrsar</v>
      </c>
      <c r="C63" s="47" t="str">
        <f>VLOOKUP(F63,'Tablica rezultata'!D:F,3,0)</f>
        <v>Vrsar</v>
      </c>
      <c r="D63" s="47" t="str">
        <f>VLOOKUP(F63,'Tablica rezultata'!D:K,8,FALSE)</f>
        <v>https://vimeo.com/190165147</v>
      </c>
      <c r="E63" s="47" t="str">
        <f>VLOOKUP(F63,'Tablica rezultata'!D:L,9,0)</f>
        <v>Sabina Papić</v>
      </c>
      <c r="F63" s="44" t="s">
        <v>2720</v>
      </c>
      <c r="G63" s="47">
        <f>VLOOKUP(F63,'Tablica rezultata'!D:I,6,0)</f>
        <v>320</v>
      </c>
      <c r="H63" s="49">
        <f>VLOOKUP(F63,'Tablica rezultata'!D:J,7,0)</f>
        <v>8.3000000000000007</v>
      </c>
    </row>
    <row r="64" spans="1:8" ht="15.75">
      <c r="A64" s="46">
        <f>IF((AND(H64=H63,G64=G63)),A63,COUNT($G$38:G64))</f>
        <v>27</v>
      </c>
      <c r="B64" s="47" t="str">
        <f>VLOOKUP(F64,'Tablica rezultata'!D:E,2,FALSE)</f>
        <v>OŠ Svetvinčenat</v>
      </c>
      <c r="C64" s="47" t="str">
        <f>VLOOKUP(F64,'Tablica rezultata'!D:F,3,0)</f>
        <v>Svetvinčenat</v>
      </c>
      <c r="D64" s="47">
        <f>VLOOKUP(F64,'Tablica rezultata'!D:K,8,FALSE)</f>
        <v>0</v>
      </c>
      <c r="E64" s="47" t="str">
        <f>VLOOKUP(F64,'Tablica rezultata'!D:L,9,0)</f>
        <v>Ana Benazić Jurčić</v>
      </c>
      <c r="F64" s="44" t="s">
        <v>714</v>
      </c>
      <c r="G64" s="47">
        <f>VLOOKUP(F64,'Tablica rezultata'!D:I,6,0)</f>
        <v>320</v>
      </c>
      <c r="H64" s="49">
        <f>VLOOKUP(F64,'Tablica rezultata'!D:J,7,0)</f>
        <v>13</v>
      </c>
    </row>
    <row r="65" spans="1:8" ht="15.75">
      <c r="A65" s="46">
        <f>IF((AND(H65=H64,G65=G64)),A64,COUNT($G$38:G65))</f>
        <v>28</v>
      </c>
      <c r="B65" s="47" t="str">
        <f>VLOOKUP(F65,'Tablica rezultata'!D:E,2,FALSE)</f>
        <v>OŠ Tar-Vabriga</v>
      </c>
      <c r="C65" s="47" t="str">
        <f>VLOOKUP(F65,'Tablica rezultata'!D:F,3,0)</f>
        <v>Tar</v>
      </c>
      <c r="D65" s="47" t="str">
        <f>VLOOKUP(F65,'Tablica rezultata'!D:K,8,FALSE)</f>
        <v>https://vimeo.com/190270098</v>
      </c>
      <c r="E65" s="47" t="str">
        <f>VLOOKUP(F65,'Tablica rezultata'!D:L,9,0)</f>
        <v>Maja Pavličić</v>
      </c>
      <c r="F65" s="44" t="s">
        <v>739</v>
      </c>
      <c r="G65" s="47">
        <f>VLOOKUP(F65,'Tablica rezultata'!D:I,6,0)</f>
        <v>300</v>
      </c>
      <c r="H65" s="49">
        <f>VLOOKUP(F65,'Tablica rezultata'!D:J,7,0)</f>
        <v>17</v>
      </c>
    </row>
    <row r="66" spans="1:8" ht="15.75">
      <c r="A66" s="46">
        <f>IF((AND(H66=H65,G66=G65)),A65,COUNT($G$38:G66))</f>
        <v>29</v>
      </c>
      <c r="B66" s="47" t="str">
        <f>VLOOKUP(F66,'Tablica rezultata'!D:E,2,FALSE)</f>
        <v>OŠ Svetvinčenat</v>
      </c>
      <c r="C66" s="47" t="str">
        <f>VLOOKUP(F66,'Tablica rezultata'!D:F,3,0)</f>
        <v>Svetvinčenat</v>
      </c>
      <c r="D66" s="47">
        <f>VLOOKUP(F66,'Tablica rezultata'!D:K,8,FALSE)</f>
        <v>0</v>
      </c>
      <c r="E66" s="47" t="str">
        <f>VLOOKUP(F66,'Tablica rezultata'!D:L,9,0)</f>
        <v>Ana Benazić Jurčić</v>
      </c>
      <c r="F66" s="44" t="s">
        <v>716</v>
      </c>
      <c r="G66" s="47">
        <f>VLOOKUP(F66,'Tablica rezultata'!D:I,6,0)</f>
        <v>290</v>
      </c>
      <c r="H66" s="49">
        <f>VLOOKUP(F66,'Tablica rezultata'!D:J,7,0)</f>
        <v>9.9</v>
      </c>
    </row>
    <row r="67" spans="1:8" ht="15.75">
      <c r="A67" s="46">
        <f>IF((AND(H67=H66,G67=G66)),A66,COUNT($G$38:G67))</f>
        <v>30</v>
      </c>
      <c r="B67" s="47" t="str">
        <f>VLOOKUP(F67,'Tablica rezultata'!D:E,2,FALSE)</f>
        <v>OŠ Svetvinčenat</v>
      </c>
      <c r="C67" s="47" t="str">
        <f>VLOOKUP(F67,'Tablica rezultata'!D:F,3,0)</f>
        <v>Svetvinčenat</v>
      </c>
      <c r="D67" s="47">
        <f>VLOOKUP(F67,'Tablica rezultata'!D:K,8,FALSE)</f>
        <v>0</v>
      </c>
      <c r="E67" s="47" t="str">
        <f>VLOOKUP(F67,'Tablica rezultata'!D:L,9,0)</f>
        <v>Ana Benazić Jurčić</v>
      </c>
      <c r="F67" s="44" t="s">
        <v>713</v>
      </c>
      <c r="G67" s="47">
        <f>VLOOKUP(F67,'Tablica rezultata'!D:I,6,0)</f>
        <v>290</v>
      </c>
      <c r="H67" s="49">
        <f>VLOOKUP(F67,'Tablica rezultata'!D:J,7,0)</f>
        <v>15.5</v>
      </c>
    </row>
    <row r="68" spans="1:8" ht="15.75">
      <c r="A68" s="46">
        <f>IF((AND(H68=H67,G68=G67)),A67,COUNT($G$38:G68))</f>
        <v>31</v>
      </c>
      <c r="B68" s="47" t="str">
        <f>VLOOKUP(F68,'Tablica rezultata'!D:E,2,FALSE)</f>
        <v>Gradska knjižnica Novigrad-Cittanova</v>
      </c>
      <c r="C68" s="47" t="str">
        <f>VLOOKUP(F68,'Tablica rezultata'!D:F,3,0)</f>
        <v>Novigrad</v>
      </c>
      <c r="D68" s="47" t="str">
        <f>VLOOKUP(F68,'Tablica rezultata'!D:K,8,FALSE)</f>
        <v>https://vimeo.com/groups/414712/videos/189945768</v>
      </c>
      <c r="E68" s="47" t="str">
        <f>VLOOKUP(F68,'Tablica rezultata'!D:L,9,0)</f>
        <v>Dijana Lipovac Matić</v>
      </c>
      <c r="F68" s="44" t="s">
        <v>313</v>
      </c>
      <c r="G68" s="47">
        <f>VLOOKUP(F68,'Tablica rezultata'!D:I,6,0)</f>
        <v>260</v>
      </c>
      <c r="H68" s="49">
        <f>VLOOKUP(F68,'Tablica rezultata'!D:J,7,0)</f>
        <v>6</v>
      </c>
    </row>
    <row r="69" spans="1:8" ht="15.75">
      <c r="A69" s="46">
        <f>IF((AND(H69=H68,G69=G68)),A68,COUNT($G$38:G69))</f>
        <v>32</v>
      </c>
      <c r="B69" s="47" t="str">
        <f>VLOOKUP(F69,'Tablica rezultata'!D:E,2,FALSE)</f>
        <v>OŠ Svetvinčenat</v>
      </c>
      <c r="C69" s="47" t="str">
        <f>VLOOKUP(F69,'Tablica rezultata'!D:F,3,0)</f>
        <v>Svetvinčenat</v>
      </c>
      <c r="D69" s="47">
        <f>VLOOKUP(F69,'Tablica rezultata'!D:K,8,FALSE)</f>
        <v>0</v>
      </c>
      <c r="E69" s="47" t="str">
        <f>VLOOKUP(F69,'Tablica rezultata'!D:L,9,0)</f>
        <v>Ana Benazić Jurčić</v>
      </c>
      <c r="F69" s="44" t="s">
        <v>711</v>
      </c>
      <c r="G69" s="47">
        <f>VLOOKUP(F69,'Tablica rezultata'!D:I,6,0)</f>
        <v>240</v>
      </c>
      <c r="H69" s="49">
        <f>VLOOKUP(F69,'Tablica rezultata'!D:J,7,0)</f>
        <v>5</v>
      </c>
    </row>
    <row r="70" spans="1:8" ht="15.75">
      <c r="A70" s="46">
        <f>IF((AND(H70=H69,G70=G69)),A69,COUNT($G$38:G70))</f>
        <v>33</v>
      </c>
      <c r="B70" s="47" t="str">
        <f>VLOOKUP(F70,'Tablica rezultata'!D:E,2,FALSE)</f>
        <v>OŠ Svetvinčenat</v>
      </c>
      <c r="C70" s="47" t="str">
        <f>VLOOKUP(F70,'Tablica rezultata'!D:F,3,0)</f>
        <v>Svetvinčenat</v>
      </c>
      <c r="D70" s="47">
        <f>VLOOKUP(F70,'Tablica rezultata'!D:K,8,FALSE)</f>
        <v>0</v>
      </c>
      <c r="E70" s="47" t="str">
        <f>VLOOKUP(F70,'Tablica rezultata'!D:L,9,0)</f>
        <v>Ana Benazić Jurčić</v>
      </c>
      <c r="F70" s="44" t="s">
        <v>715</v>
      </c>
      <c r="G70" s="47">
        <f>VLOOKUP(F70,'Tablica rezultata'!D:I,6,0)</f>
        <v>240</v>
      </c>
      <c r="H70" s="49">
        <f>VLOOKUP(F70,'Tablica rezultata'!D:J,7,0)</f>
        <v>5.2</v>
      </c>
    </row>
    <row r="71" spans="1:8" ht="15.75">
      <c r="A71" s="46">
        <f>IF((AND(H71=H70,G71=G70)),A70,COUNT($G$38:G71))</f>
        <v>34</v>
      </c>
      <c r="B71" s="47" t="str">
        <f>VLOOKUP(F71,'Tablica rezultata'!D:E,2,FALSE)</f>
        <v>OŠ Tar-Vabriga</v>
      </c>
      <c r="C71" s="47" t="str">
        <f>VLOOKUP(F71,'Tablica rezultata'!D:F,3,0)</f>
        <v>Tar</v>
      </c>
      <c r="D71" s="47" t="str">
        <f>VLOOKUP(F71,'Tablica rezultata'!D:K,8,FALSE)</f>
        <v>https://vimeo.com/190270401</v>
      </c>
      <c r="E71" s="47" t="str">
        <f>VLOOKUP(F71,'Tablica rezultata'!D:L,9,0)</f>
        <v>Maja Pavličić</v>
      </c>
      <c r="F71" s="44" t="s">
        <v>741</v>
      </c>
      <c r="G71" s="47">
        <f>VLOOKUP(F71,'Tablica rezultata'!D:I,6,0)</f>
        <v>230</v>
      </c>
      <c r="H71" s="49">
        <f>VLOOKUP(F71,'Tablica rezultata'!D:J,7,0)</f>
        <v>14</v>
      </c>
    </row>
    <row r="72" spans="1:8" ht="15.75">
      <c r="A72" s="46">
        <f>IF((AND(H72=H71,G72=G71)),A71,COUNT($G$38:G72))</f>
        <v>35</v>
      </c>
      <c r="B72" s="47" t="str">
        <f>VLOOKUP(F72,'Tablica rezultata'!D:E,2,FALSE)</f>
        <v>OŠ Svetvinčenat</v>
      </c>
      <c r="C72" s="47" t="str">
        <f>VLOOKUP(F72,'Tablica rezultata'!D:F,3,0)</f>
        <v>Svetvinčenat</v>
      </c>
      <c r="D72" s="47">
        <f>VLOOKUP(F72,'Tablica rezultata'!D:K,8,FALSE)</f>
        <v>0</v>
      </c>
      <c r="E72" s="47" t="str">
        <f>VLOOKUP(F72,'Tablica rezultata'!D:L,9,0)</f>
        <v>Ana Benazić Jurčić</v>
      </c>
      <c r="F72" s="44" t="s">
        <v>708</v>
      </c>
      <c r="G72" s="47">
        <f>VLOOKUP(F72,'Tablica rezultata'!D:I,6,0)</f>
        <v>200</v>
      </c>
      <c r="H72" s="49">
        <f>VLOOKUP(F72,'Tablica rezultata'!D:J,7,0)</f>
        <v>14.5</v>
      </c>
    </row>
    <row r="73" spans="1:8" ht="15.75">
      <c r="A73" s="46">
        <f>IF((AND(H73=H72,G73=G72)),A72,COUNT($G$38:G73))</f>
        <v>36</v>
      </c>
      <c r="B73" s="47" t="str">
        <f>VLOOKUP(F73,'Tablica rezultata'!D:E,2,FALSE)</f>
        <v>Društvo za robotiku Istra</v>
      </c>
      <c r="C73" s="47" t="str">
        <f>VLOOKUP(F73,'Tablica rezultata'!D:F,3,0)</f>
        <v>Pula</v>
      </c>
      <c r="D73" s="47" t="str">
        <f>VLOOKUP(F73,'Tablica rezultata'!D:K,8,FALSE)</f>
        <v>https://vimeo.com/189758392</v>
      </c>
      <c r="E73" s="47" t="str">
        <f>VLOOKUP(F73,'Tablica rezultata'!D:L,9,0)</f>
        <v>Darko Suman</v>
      </c>
      <c r="F73" s="44" t="s">
        <v>1086</v>
      </c>
      <c r="G73" s="47">
        <f>VLOOKUP(F73,'Tablica rezultata'!D:I,6,0)</f>
        <v>180</v>
      </c>
      <c r="H73" s="49">
        <f>VLOOKUP(F73,'Tablica rezultata'!D:J,7,0)</f>
        <v>2.9</v>
      </c>
    </row>
    <row r="74" spans="1:8" ht="15.75">
      <c r="A74" s="46">
        <f>IF((AND(H74=H73,G74=G73)),A73,COUNT($G$38:G74))</f>
        <v>37</v>
      </c>
      <c r="B74" s="47" t="str">
        <f>VLOOKUP(F74,'Tablica rezultata'!D:E,2,FALSE)</f>
        <v>Društvo za robotiku Istra</v>
      </c>
      <c r="C74" s="47" t="str">
        <f>VLOOKUP(F74,'Tablica rezultata'!D:F,3,0)</f>
        <v>Pula</v>
      </c>
      <c r="D74" s="47" t="str">
        <f>VLOOKUP(F74,'Tablica rezultata'!D:K,8,FALSE)</f>
        <v>https://vimeo.com/189758394</v>
      </c>
      <c r="E74" s="47" t="str">
        <f>VLOOKUP(F74,'Tablica rezultata'!D:L,9,0)</f>
        <v>Darko Suman</v>
      </c>
      <c r="F74" s="44" t="s">
        <v>1089</v>
      </c>
      <c r="G74" s="47">
        <f>VLOOKUP(F74,'Tablica rezultata'!D:I,6,0)</f>
        <v>180</v>
      </c>
      <c r="H74" s="49">
        <f>VLOOKUP(F74,'Tablica rezultata'!D:J,7,0)</f>
        <v>3</v>
      </c>
    </row>
    <row r="75" spans="1:8" ht="15.75">
      <c r="A75" s="46">
        <f>IF((AND(H75=H74,G75=G74)),A74,COUNT($G$38:G75))</f>
        <v>38</v>
      </c>
      <c r="B75" s="47" t="str">
        <f>VLOOKUP(F75,'Tablica rezultata'!D:E,2,FALSE)</f>
        <v>OŠ Svetvinčenat</v>
      </c>
      <c r="C75" s="47" t="str">
        <f>VLOOKUP(F75,'Tablica rezultata'!D:F,3,0)</f>
        <v>Svetvinčenat</v>
      </c>
      <c r="D75" s="47">
        <f>VLOOKUP(F75,'Tablica rezultata'!D:K,8,FALSE)</f>
        <v>0</v>
      </c>
      <c r="E75" s="47" t="str">
        <f>VLOOKUP(F75,'Tablica rezultata'!D:L,9,0)</f>
        <v>Ana Benazić Jurčić</v>
      </c>
      <c r="F75" s="44" t="s">
        <v>710</v>
      </c>
      <c r="G75" s="47">
        <f>VLOOKUP(F75,'Tablica rezultata'!D:I,6,0)</f>
        <v>130</v>
      </c>
      <c r="H75" s="49">
        <f>VLOOKUP(F75,'Tablica rezultata'!D:J,7,0)</f>
        <v>16</v>
      </c>
    </row>
    <row r="76" spans="1:8" ht="15.75">
      <c r="A76" s="46">
        <f>IF((AND(H76=H75,G76=G75)),A75,COUNT($G$38:G76))</f>
        <v>39</v>
      </c>
      <c r="B76" s="47" t="str">
        <f>VLOOKUP(F76,'Tablica rezultata'!D:E,2,FALSE)</f>
        <v>OŠ Svetvinčenat</v>
      </c>
      <c r="C76" s="47" t="str">
        <f>VLOOKUP(F76,'Tablica rezultata'!D:F,3,0)</f>
        <v>Svetvinčenat</v>
      </c>
      <c r="D76" s="47">
        <f>VLOOKUP(F76,'Tablica rezultata'!D:K,8,FALSE)</f>
        <v>0</v>
      </c>
      <c r="E76" s="47" t="str">
        <f>VLOOKUP(F76,'Tablica rezultata'!D:L,9,0)</f>
        <v>Ana Benazić Jurčić</v>
      </c>
      <c r="F76" s="44" t="s">
        <v>717</v>
      </c>
      <c r="G76" s="47">
        <f>VLOOKUP(F76,'Tablica rezultata'!D:I,6,0)</f>
        <v>80</v>
      </c>
      <c r="H76" s="49">
        <f>VLOOKUP(F76,'Tablica rezultata'!D:J,7,0)</f>
        <v>2</v>
      </c>
    </row>
    <row r="77" spans="1:8" ht="15.75">
      <c r="A77" s="46">
        <f>IF((AND(H77=H76,G77=G76)),A76,COUNT($G$38:G77))</f>
        <v>40</v>
      </c>
      <c r="B77" s="47" t="str">
        <f>VLOOKUP(F77,'Tablica rezultata'!D:E,2,FALSE)</f>
        <v>OŠ Svetvinčenat</v>
      </c>
      <c r="C77" s="47" t="str">
        <f>VLOOKUP(F77,'Tablica rezultata'!D:F,3,0)</f>
        <v>Svetvinčenat</v>
      </c>
      <c r="D77" s="47">
        <f>VLOOKUP(F77,'Tablica rezultata'!D:K,8,FALSE)</f>
        <v>0</v>
      </c>
      <c r="E77" s="47" t="str">
        <f>VLOOKUP(F77,'Tablica rezultata'!D:L,9,0)</f>
        <v>Ana Benazić Jurčić</v>
      </c>
      <c r="F77" s="44" t="s">
        <v>712</v>
      </c>
      <c r="G77" s="47">
        <f>VLOOKUP(F77,'Tablica rezultata'!D:I,6,0)</f>
        <v>70</v>
      </c>
      <c r="H77" s="49">
        <f>VLOOKUP(F77,'Tablica rezultata'!D:J,7,0)</f>
        <v>3.4</v>
      </c>
    </row>
  </sheetData>
  <sortState ref="A38:H77">
    <sortCondition descending="1" ref="G38:G77"/>
    <sortCondition ref="H38:H77"/>
  </sortState>
  <mergeCells count="1">
    <mergeCell ref="B1:F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45"/>
  <sheetViews>
    <sheetView showGridLines="0" workbookViewId="0"/>
  </sheetViews>
  <sheetFormatPr defaultRowHeight="15"/>
  <cols>
    <col min="1" max="1" width="9.140625" style="10"/>
    <col min="2" max="2" width="51" style="10" bestFit="1" customWidth="1"/>
    <col min="3" max="4" width="29.42578125" style="10" bestFit="1" customWidth="1"/>
    <col min="5" max="5" width="32.28515625" style="10" bestFit="1" customWidth="1"/>
    <col min="6" max="6" width="19.28515625" style="10" bestFit="1" customWidth="1"/>
    <col min="7" max="7" width="9.140625" style="10" bestFit="1" customWidth="1"/>
    <col min="8" max="8" width="31" style="10" bestFit="1" customWidth="1"/>
  </cols>
  <sheetData>
    <row r="1" spans="1:16" ht="23.25">
      <c r="B1" s="54" t="s">
        <v>2877</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Vidikovac</v>
      </c>
      <c r="C5" s="47" t="str">
        <f>VLOOKUP(F5,'Tablica rezultata'!D:F,3,0)</f>
        <v>Pula</v>
      </c>
      <c r="D5" s="47" t="str">
        <f>VLOOKUP(F5,'Tablica rezultata'!D:K,8,FALSE)</f>
        <v>https://vimeo.com/190372027</v>
      </c>
      <c r="E5" s="47" t="str">
        <f>VLOOKUP(F5,'Tablica rezultata'!D:L,9,0)</f>
        <v>Ana Bačić</v>
      </c>
      <c r="F5" s="44" t="s">
        <v>2289</v>
      </c>
      <c r="G5" s="47">
        <f>VLOOKUP(F5,'Tablica rezultata'!D:I,6,0)</f>
        <v>190</v>
      </c>
      <c r="H5" s="49">
        <f>VLOOKUP(F5,'Tablica rezultata'!D:J,7,0)</f>
        <v>4</v>
      </c>
      <c r="I5" s="11"/>
      <c r="J5" s="11"/>
      <c r="K5" s="12"/>
      <c r="L5" s="11"/>
      <c r="M5" s="12"/>
      <c r="N5" s="12"/>
      <c r="O5" s="14"/>
      <c r="P5" s="14"/>
    </row>
    <row r="6" spans="1:16" ht="15.75">
      <c r="A6" s="46">
        <f>IF((AND(H6=H5,G6=G5)),A5,COUNT($G$5:G6))</f>
        <v>2</v>
      </c>
      <c r="B6" s="47" t="str">
        <f>VLOOKUP(F6,'Tablica rezultata'!D:E,2,FALSE)</f>
        <v>OŠ Veli Vrh</v>
      </c>
      <c r="C6" s="47" t="str">
        <f>VLOOKUP(F6,'Tablica rezultata'!D:F,3,0)</f>
        <v>Pula</v>
      </c>
      <c r="D6" s="47" t="str">
        <f>VLOOKUP(F6,'Tablica rezultata'!D:K,8,FALSE)</f>
        <v>https://vimeo.com/190270170</v>
      </c>
      <c r="E6" s="47" t="str">
        <f>VLOOKUP(F6,'Tablica rezultata'!D:L,9,0)</f>
        <v>Aleksandra Žufić</v>
      </c>
      <c r="F6" s="44" t="s">
        <v>753</v>
      </c>
      <c r="G6" s="47">
        <f>VLOOKUP(F6,'Tablica rezultata'!D:I,6,0)</f>
        <v>190</v>
      </c>
      <c r="H6" s="49">
        <f>VLOOKUP(F6,'Tablica rezultata'!D:J,7,0)</f>
        <v>4.5</v>
      </c>
      <c r="I6" s="11"/>
      <c r="J6" s="11"/>
      <c r="K6" s="12"/>
      <c r="L6" s="11"/>
      <c r="M6" s="12"/>
      <c r="N6" s="12"/>
      <c r="O6" s="14"/>
      <c r="P6" s="14"/>
    </row>
    <row r="7" spans="1:16" ht="15.75">
      <c r="A7" s="46">
        <f>IF((AND(H7=H6,G7=G6)),A6,COUNT($G$5:G7))</f>
        <v>3</v>
      </c>
      <c r="B7" s="47" t="str">
        <f>VLOOKUP(F7,'Tablica rezultata'!D:E,2,FALSE)</f>
        <v xml:space="preserve"> Hrvatsko udruženje interdisciplinarnih umjetnika</v>
      </c>
      <c r="C7" s="47" t="str">
        <f>VLOOKUP(F7,'Tablica rezultata'!D:F,3,0)</f>
        <v>Pula</v>
      </c>
      <c r="D7" s="47" t="str">
        <f>VLOOKUP(F7,'Tablica rezultata'!D:K,8,FALSE)</f>
        <v>https://vimeo.com/groups/414712/videos/190364185</v>
      </c>
      <c r="E7" s="47" t="str">
        <f>VLOOKUP(F7,'Tablica rezultata'!D:L,9,0)</f>
        <v>Iva Milaković</v>
      </c>
      <c r="F7" s="44" t="s">
        <v>1593</v>
      </c>
      <c r="G7" s="47">
        <f>VLOOKUP(F7,'Tablica rezultata'!D:I,6,0)</f>
        <v>190</v>
      </c>
      <c r="H7" s="49">
        <f>VLOOKUP(F7,'Tablica rezultata'!D:J,7,0)</f>
        <v>5</v>
      </c>
      <c r="I7" s="11"/>
      <c r="J7" s="11"/>
      <c r="K7" s="12"/>
      <c r="L7" s="11"/>
      <c r="M7" s="12"/>
      <c r="N7" s="12"/>
      <c r="O7" s="14"/>
      <c r="P7" s="14"/>
    </row>
    <row r="8" spans="1:16" ht="15.75">
      <c r="A8" s="46">
        <f>IF((AND(H8=H7,G8=G7)),A7,COUNT($G$5:G8))</f>
        <v>4</v>
      </c>
      <c r="B8" s="47" t="str">
        <f>VLOOKUP(F8,'Tablica rezultata'!D:E,2,FALSE)</f>
        <v>OŠ Veli Vrh</v>
      </c>
      <c r="C8" s="47" t="str">
        <f>VLOOKUP(F8,'Tablica rezultata'!D:F,3,0)</f>
        <v>Pula</v>
      </c>
      <c r="D8" s="47" t="str">
        <f>VLOOKUP(F8,'Tablica rezultata'!D:K,8,FALSE)</f>
        <v>https://vimeo.com/190270162</v>
      </c>
      <c r="E8" s="47" t="str">
        <f>VLOOKUP(F8,'Tablica rezultata'!D:L,9,0)</f>
        <v>Aleksandra Žufić</v>
      </c>
      <c r="F8" s="44" t="s">
        <v>744</v>
      </c>
      <c r="G8" s="48">
        <f>VLOOKUP(F8,'Tablica rezultata'!D:I,6,0)</f>
        <v>190</v>
      </c>
      <c r="H8" s="49">
        <f>VLOOKUP(F8,'Tablica rezultata'!D:J,7,0)</f>
        <v>5.3</v>
      </c>
      <c r="I8" s="11"/>
      <c r="J8" s="11"/>
      <c r="K8" s="12"/>
      <c r="L8" s="11"/>
      <c r="M8" s="12"/>
      <c r="N8" s="12"/>
      <c r="O8" s="14"/>
      <c r="P8" s="14"/>
    </row>
    <row r="9" spans="1:16" ht="15.75">
      <c r="A9" s="46">
        <f>IF((AND(H9=H8,G9=G8)),A8,COUNT($G$5:G9))</f>
        <v>5</v>
      </c>
      <c r="B9" s="47" t="str">
        <f>VLOOKUP(F9,'Tablica rezultata'!D:E,2,FALSE)</f>
        <v>OŠ Veli Vrh</v>
      </c>
      <c r="C9" s="47" t="str">
        <f>VLOOKUP(F9,'Tablica rezultata'!D:F,3,0)</f>
        <v>Pula</v>
      </c>
      <c r="D9" s="47" t="str">
        <f>VLOOKUP(F9,'Tablica rezultata'!D:K,8,FALSE)</f>
        <v>https://vimeo.com/190270168</v>
      </c>
      <c r="E9" s="47" t="str">
        <f>VLOOKUP(F9,'Tablica rezultata'!D:L,9,0)</f>
        <v>Aleksandra Žufić</v>
      </c>
      <c r="F9" s="44" t="s">
        <v>751</v>
      </c>
      <c r="G9" s="47">
        <f>VLOOKUP(F9,'Tablica rezultata'!D:I,6,0)</f>
        <v>190</v>
      </c>
      <c r="H9" s="49">
        <f>VLOOKUP(F9,'Tablica rezultata'!D:J,7,0)</f>
        <v>5.6</v>
      </c>
      <c r="I9" s="11"/>
      <c r="J9" s="11"/>
      <c r="K9" s="12"/>
      <c r="L9" s="11"/>
      <c r="M9" s="12"/>
      <c r="N9" s="12"/>
      <c r="O9" s="14"/>
      <c r="P9" s="14"/>
    </row>
    <row r="10" spans="1:16" ht="15.75">
      <c r="A10" s="46">
        <f>IF((AND(H10=H9,G10=G9)),A9,COUNT($G$5:G10))</f>
        <v>6</v>
      </c>
      <c r="B10" s="47" t="str">
        <f>VLOOKUP(F10,'Tablica rezultata'!D:E,2,FALSE)</f>
        <v>OŠ Veli Vrh</v>
      </c>
      <c r="C10" s="47" t="str">
        <f>VLOOKUP(F10,'Tablica rezultata'!D:F,3,0)</f>
        <v>Pula</v>
      </c>
      <c r="D10" s="47" t="str">
        <f>VLOOKUP(F10,'Tablica rezultata'!D:K,8,FALSE)</f>
        <v>https://vimeo.com/190270167</v>
      </c>
      <c r="E10" s="47" t="str">
        <f>VLOOKUP(F10,'Tablica rezultata'!D:L,9,0)</f>
        <v>Aleksandra Žufić</v>
      </c>
      <c r="F10" s="44" t="s">
        <v>749</v>
      </c>
      <c r="G10" s="47">
        <f>VLOOKUP(F10,'Tablica rezultata'!D:I,6,0)</f>
        <v>190</v>
      </c>
      <c r="H10" s="49">
        <f>VLOOKUP(F10,'Tablica rezultata'!D:J,7,0)</f>
        <v>5.9</v>
      </c>
      <c r="I10" s="11"/>
      <c r="J10" s="11"/>
      <c r="K10" s="12"/>
      <c r="L10" s="11"/>
      <c r="M10" s="12"/>
      <c r="N10" s="12"/>
      <c r="O10" s="14"/>
      <c r="P10" s="14"/>
    </row>
    <row r="11" spans="1:16" ht="15.75">
      <c r="A11" s="46">
        <f>IF((AND(H11=H10,G11=G10)),A10,COUNT($G$5:G11))</f>
        <v>7</v>
      </c>
      <c r="B11" s="47" t="str">
        <f>VLOOKUP(F11,'Tablica rezultata'!D:E,2,FALSE)</f>
        <v>OŠ Veli Vrh</v>
      </c>
      <c r="C11" s="47" t="str">
        <f>VLOOKUP(F11,'Tablica rezultata'!D:F,3,0)</f>
        <v>Pula</v>
      </c>
      <c r="D11" s="47" t="str">
        <f>VLOOKUP(F11,'Tablica rezultata'!D:K,8,FALSE)</f>
        <v>https://vimeo.com/190270165</v>
      </c>
      <c r="E11" s="47" t="str">
        <f>VLOOKUP(F11,'Tablica rezultata'!D:L,9,0)</f>
        <v>Aleksandra Žufić</v>
      </c>
      <c r="F11" s="44" t="s">
        <v>747</v>
      </c>
      <c r="G11" s="48">
        <f>VLOOKUP(F11,'Tablica rezultata'!D:I,6,0)</f>
        <v>190</v>
      </c>
      <c r="H11" s="49">
        <f>VLOOKUP(F11,'Tablica rezultata'!D:J,7,0)</f>
        <v>6</v>
      </c>
      <c r="I11" s="11"/>
      <c r="J11" s="11"/>
      <c r="K11" s="12"/>
      <c r="L11" s="11"/>
      <c r="M11" s="12"/>
      <c r="N11" s="12"/>
      <c r="O11" s="14"/>
      <c r="P11" s="14"/>
    </row>
    <row r="12" spans="1:16" ht="15.75">
      <c r="A12" s="46">
        <f>IF((AND(H12=H11,G12=G11)),A11,COUNT($G$5:G12))</f>
        <v>8</v>
      </c>
      <c r="B12" s="47" t="str">
        <f>VLOOKUP(F12,'Tablica rezultata'!D:E,2,FALSE)</f>
        <v>OŠ Veli Vrh</v>
      </c>
      <c r="C12" s="47" t="str">
        <f>VLOOKUP(F12,'Tablica rezultata'!D:F,3,0)</f>
        <v>Pula</v>
      </c>
      <c r="D12" s="47" t="str">
        <f>VLOOKUP(F12,'Tablica rezultata'!D:K,8,FALSE)</f>
        <v>https://vimeo.com/190270169</v>
      </c>
      <c r="E12" s="47" t="str">
        <f>VLOOKUP(F12,'Tablica rezultata'!D:L,9,0)</f>
        <v>Aleksandra Žufić</v>
      </c>
      <c r="F12" s="44" t="s">
        <v>755</v>
      </c>
      <c r="G12" s="47">
        <f>VLOOKUP(F12,'Tablica rezultata'!D:I,6,0)</f>
        <v>190</v>
      </c>
      <c r="H12" s="49">
        <f>VLOOKUP(F12,'Tablica rezultata'!D:J,7,0)</f>
        <v>6.6</v>
      </c>
      <c r="I12" s="11"/>
      <c r="J12" s="11"/>
      <c r="K12" s="12"/>
      <c r="L12" s="11"/>
      <c r="M12" s="12"/>
      <c r="N12" s="12"/>
      <c r="O12" s="14"/>
      <c r="P12" s="14"/>
    </row>
    <row r="13" spans="1:16" ht="15.75">
      <c r="A13" s="46">
        <f>IF((AND(H13=H12,G13=G12)),A12,COUNT($G$5:G13))</f>
        <v>9</v>
      </c>
      <c r="B13" s="47" t="str">
        <f>VLOOKUP(F13,'Tablica rezultata'!D:E,2,FALSE)</f>
        <v>OŠ Vidikovac</v>
      </c>
      <c r="C13" s="47" t="str">
        <f>VLOOKUP(F13,'Tablica rezultata'!D:F,3,0)</f>
        <v>Pula</v>
      </c>
      <c r="D13" s="47" t="str">
        <f>VLOOKUP(F13,'Tablica rezultata'!D:K,8,FALSE)</f>
        <v>https://vimeo.com/190372267</v>
      </c>
      <c r="E13" s="47" t="str">
        <f>VLOOKUP(F13,'Tablica rezultata'!D:L,9,0)</f>
        <v>Ana Bačić</v>
      </c>
      <c r="F13" s="44" t="s">
        <v>2292</v>
      </c>
      <c r="G13" s="47">
        <f>VLOOKUP(F13,'Tablica rezultata'!D:I,6,0)</f>
        <v>180</v>
      </c>
      <c r="H13" s="49">
        <f>VLOOKUP(F13,'Tablica rezultata'!D:J,7,0)</f>
        <v>4</v>
      </c>
      <c r="I13" s="11"/>
      <c r="J13" s="11"/>
      <c r="K13" s="12"/>
      <c r="L13" s="11"/>
      <c r="M13" s="12"/>
      <c r="N13" s="12"/>
      <c r="O13" s="14"/>
      <c r="P13" s="14"/>
    </row>
    <row r="14" spans="1:16" ht="15.75">
      <c r="A14" s="46">
        <f>IF((AND(H14=H13,G14=G13)),A13,COUNT($G$5:G14))</f>
        <v>9</v>
      </c>
      <c r="B14" s="47" t="str">
        <f>VLOOKUP(F14,'Tablica rezultata'!D:E,2,FALSE)</f>
        <v>OŠ Vidikovac</v>
      </c>
      <c r="C14" s="47" t="str">
        <f>VLOOKUP(F14,'Tablica rezultata'!D:F,3,0)</f>
        <v>Pula</v>
      </c>
      <c r="D14" s="47" t="str">
        <f>VLOOKUP(F14,'Tablica rezultata'!D:K,8,FALSE)</f>
        <v>https://vimeo.com/190372331</v>
      </c>
      <c r="E14" s="47" t="str">
        <f>VLOOKUP(F14,'Tablica rezultata'!D:L,9,0)</f>
        <v>Ana Bačić</v>
      </c>
      <c r="F14" s="44" t="s">
        <v>2294</v>
      </c>
      <c r="G14" s="47">
        <f>VLOOKUP(F14,'Tablica rezultata'!D:I,6,0)</f>
        <v>180</v>
      </c>
      <c r="H14" s="49">
        <f>VLOOKUP(F14,'Tablica rezultata'!D:J,7,0)</f>
        <v>4</v>
      </c>
      <c r="I14" s="11"/>
      <c r="J14" s="11"/>
      <c r="K14" s="12"/>
      <c r="L14" s="11"/>
      <c r="M14" s="12"/>
      <c r="N14" s="12"/>
      <c r="O14" s="14"/>
      <c r="P14" s="14"/>
    </row>
    <row r="15" spans="1:16" ht="15.75">
      <c r="A15" s="46">
        <f>IF((AND(H15=H14,G15=G14)),A14,COUNT($G$5:G15))</f>
        <v>9</v>
      </c>
      <c r="B15" s="47" t="str">
        <f>VLOOKUP(F15,'Tablica rezultata'!D:E,2,FALSE)</f>
        <v>OŠ Vidikovac</v>
      </c>
      <c r="C15" s="47" t="str">
        <f>VLOOKUP(F15,'Tablica rezultata'!D:F,3,0)</f>
        <v>Pula</v>
      </c>
      <c r="D15" s="47" t="str">
        <f>VLOOKUP(F15,'Tablica rezultata'!D:K,8,FALSE)</f>
        <v>https://vimeo.com/190372426</v>
      </c>
      <c r="E15" s="47" t="str">
        <f>VLOOKUP(F15,'Tablica rezultata'!D:L,9,0)</f>
        <v>Ana Bačić</v>
      </c>
      <c r="F15" s="44" t="s">
        <v>2296</v>
      </c>
      <c r="G15" s="47">
        <f>VLOOKUP(F15,'Tablica rezultata'!D:I,6,0)</f>
        <v>180</v>
      </c>
      <c r="H15" s="49">
        <f>VLOOKUP(F15,'Tablica rezultata'!D:J,7,0)</f>
        <v>4</v>
      </c>
      <c r="I15" s="11"/>
      <c r="J15" s="11"/>
      <c r="K15" s="12"/>
      <c r="L15" s="11"/>
      <c r="M15" s="12"/>
      <c r="N15" s="12"/>
      <c r="O15" s="14"/>
      <c r="P15" s="14"/>
    </row>
    <row r="16" spans="1:16" ht="15.75">
      <c r="A16" s="46">
        <f>IF((AND(H16=H15,G16=G15)),A15,COUNT($G$5:G16))</f>
        <v>12</v>
      </c>
      <c r="B16" s="47" t="str">
        <f>VLOOKUP(F16,'Tablica rezultata'!D:E,2,FALSE)</f>
        <v>OŠ Monte Zaro Pula</v>
      </c>
      <c r="C16" s="47" t="str">
        <f>VLOOKUP(F16,'Tablica rezultata'!D:F,3,0)</f>
        <v>Pula</v>
      </c>
      <c r="D16" s="47" t="str">
        <f>VLOOKUP(F16,'Tablica rezultata'!D:K,8,FALSE)</f>
        <v>https://vimeo.com/190435153</v>
      </c>
      <c r="E16" s="47" t="str">
        <f>VLOOKUP(F16,'Tablica rezultata'!D:L,9,0)</f>
        <v>Ivan Iskra</v>
      </c>
      <c r="F16" s="44" t="s">
        <v>2065</v>
      </c>
      <c r="G16" s="47">
        <f>VLOOKUP(F16,'Tablica rezultata'!D:I,6,0)</f>
        <v>180</v>
      </c>
      <c r="H16" s="49">
        <f>VLOOKUP(F16,'Tablica rezultata'!D:J,7,0)</f>
        <v>7.7</v>
      </c>
      <c r="I16" s="11"/>
      <c r="J16" s="11"/>
      <c r="K16" s="12"/>
      <c r="L16" s="11"/>
      <c r="M16" s="12"/>
      <c r="N16" s="12"/>
      <c r="O16" s="14"/>
      <c r="P16" s="14"/>
    </row>
    <row r="17" spans="1:16" ht="15.75">
      <c r="A17" s="46">
        <f>IF((AND(H17=H16,G17=G16)),A16,COUNT($G$5:G17))</f>
        <v>13</v>
      </c>
      <c r="B17" s="47" t="str">
        <f>VLOOKUP(F17,'Tablica rezultata'!D:E,2,FALSE)</f>
        <v>OŠ Monte Zaro Pula</v>
      </c>
      <c r="C17" s="47" t="str">
        <f>VLOOKUP(F17,'Tablica rezultata'!D:F,3,0)</f>
        <v>Pula</v>
      </c>
      <c r="D17" s="47" t="str">
        <f>VLOOKUP(F17,'Tablica rezultata'!D:K,8,FALSE)</f>
        <v>https://vimeo.com/190435157</v>
      </c>
      <c r="E17" s="47" t="str">
        <f>VLOOKUP(F17,'Tablica rezultata'!D:L,9,0)</f>
        <v>Ivan Iskra</v>
      </c>
      <c r="F17" s="44" t="s">
        <v>2068</v>
      </c>
      <c r="G17" s="47">
        <f>VLOOKUP(F17,'Tablica rezultata'!D:I,6,0)</f>
        <v>180</v>
      </c>
      <c r="H17" s="49">
        <f>VLOOKUP(F17,'Tablica rezultata'!D:J,7,0)</f>
        <v>7.8</v>
      </c>
      <c r="I17" s="11"/>
      <c r="J17" s="11"/>
      <c r="K17" s="12"/>
      <c r="L17" s="11"/>
      <c r="M17" s="12"/>
      <c r="N17" s="12"/>
      <c r="O17" s="14"/>
      <c r="P17" s="14"/>
    </row>
    <row r="18" spans="1:16" ht="15.75">
      <c r="A18" s="46">
        <f>IF((AND(H18=H17,G18=G17)),A17,COUNT($G$5:G18))</f>
        <v>14</v>
      </c>
      <c r="B18" s="47" t="str">
        <f>VLOOKUP(F18,'Tablica rezultata'!D:E,2,FALSE)</f>
        <v>OŠ Monte Zaro Pula</v>
      </c>
      <c r="C18" s="47" t="str">
        <f>VLOOKUP(F18,'Tablica rezultata'!D:F,3,0)</f>
        <v>Pula</v>
      </c>
      <c r="D18" s="47" t="str">
        <f>VLOOKUP(F18,'Tablica rezultata'!D:K,8,FALSE)</f>
        <v>https://vimeo.com/190435158</v>
      </c>
      <c r="E18" s="47" t="str">
        <f>VLOOKUP(F18,'Tablica rezultata'!D:L,9,0)</f>
        <v>Ivan Iskra</v>
      </c>
      <c r="F18" s="44" t="s">
        <v>2070</v>
      </c>
      <c r="G18" s="47">
        <f>VLOOKUP(F18,'Tablica rezultata'!D:I,6,0)</f>
        <v>180</v>
      </c>
      <c r="H18" s="49">
        <f>VLOOKUP(F18,'Tablica rezultata'!D:J,7,0)</f>
        <v>8.3000000000000007</v>
      </c>
      <c r="I18" s="11"/>
      <c r="J18" s="11"/>
      <c r="K18" s="12"/>
      <c r="L18" s="11"/>
      <c r="M18" s="12"/>
      <c r="N18" s="12"/>
      <c r="O18" s="14"/>
      <c r="P18" s="14"/>
    </row>
    <row r="19" spans="1:16" ht="15.75">
      <c r="A19" s="46">
        <f>IF((AND(H19=H18,G19=G18)),A18,COUNT($G$5:G19))</f>
        <v>15</v>
      </c>
      <c r="B19" s="47" t="str">
        <f>VLOOKUP(F19,'Tablica rezultata'!D:E,2,FALSE)</f>
        <v xml:space="preserve"> Hrvatsko udruženje interdisciplinarnih umjetnika</v>
      </c>
      <c r="C19" s="47" t="str">
        <f>VLOOKUP(F19,'Tablica rezultata'!D:F,3,0)</f>
        <v>Pula</v>
      </c>
      <c r="D19" s="47" t="str">
        <f>VLOOKUP(F19,'Tablica rezultata'!D:K,8,FALSE)</f>
        <v>https://vimeo.com/190436522</v>
      </c>
      <c r="E19" s="47" t="str">
        <f>VLOOKUP(F19,'Tablica rezultata'!D:L,9,0)</f>
        <v>Iva Milaković</v>
      </c>
      <c r="F19" s="44" t="s">
        <v>1600</v>
      </c>
      <c r="G19" s="47">
        <f>VLOOKUP(F19,'Tablica rezultata'!D:I,6,0)</f>
        <v>150</v>
      </c>
      <c r="H19" s="49">
        <f>VLOOKUP(F19,'Tablica rezultata'!D:J,7,0)</f>
        <v>4</v>
      </c>
      <c r="I19" s="11"/>
      <c r="J19" s="11"/>
      <c r="K19" s="12"/>
      <c r="L19" s="11"/>
      <c r="M19" s="12"/>
      <c r="N19" s="12"/>
      <c r="O19" s="14"/>
      <c r="P19" s="14"/>
    </row>
    <row r="20" spans="1:16" ht="15.75">
      <c r="A20" s="46">
        <f>IF((AND(H20=H19,G20=G19)),A19,COUNT($G$5:G20))</f>
        <v>16</v>
      </c>
      <c r="B20" s="47" t="str">
        <f>VLOOKUP(F20,'Tablica rezultata'!D:E,2,FALSE)</f>
        <v>OŠ Monte Zaro Pula</v>
      </c>
      <c r="C20" s="47" t="str">
        <f>VLOOKUP(F20,'Tablica rezultata'!D:F,3,0)</f>
        <v>Pula</v>
      </c>
      <c r="D20" s="47" t="str">
        <f>VLOOKUP(F20,'Tablica rezultata'!D:K,8,FALSE)</f>
        <v>https://vimeo.com/190435506</v>
      </c>
      <c r="E20" s="47" t="str">
        <f>VLOOKUP(F20,'Tablica rezultata'!D:L,9,0)</f>
        <v>Ivan Iskra</v>
      </c>
      <c r="F20" s="44" t="s">
        <v>2072</v>
      </c>
      <c r="G20" s="47">
        <f>VLOOKUP(F20,'Tablica rezultata'!D:I,6,0)</f>
        <v>140</v>
      </c>
      <c r="H20" s="49">
        <f>VLOOKUP(F20,'Tablica rezultata'!D:J,7,0)</f>
        <v>7.6</v>
      </c>
      <c r="I20" s="11"/>
      <c r="J20" s="11"/>
      <c r="K20" s="12"/>
      <c r="L20" s="11"/>
      <c r="M20" s="12"/>
      <c r="N20" s="12"/>
      <c r="O20" s="14"/>
      <c r="P20" s="14"/>
    </row>
    <row r="21" spans="1:16" ht="15.75">
      <c r="A21" s="46">
        <f>IF((AND(H21=H20,G21=G20)),A20,COUNT($G$5:G21))</f>
        <v>17</v>
      </c>
      <c r="B21" s="47" t="str">
        <f>VLOOKUP(F21,'Tablica rezultata'!D:E,2,FALSE)</f>
        <v xml:space="preserve"> Hrvatsko udruženje interdisciplinarnih umjetnika</v>
      </c>
      <c r="C21" s="47" t="str">
        <f>VLOOKUP(F21,'Tablica rezultata'!D:F,3,0)</f>
        <v>Pula</v>
      </c>
      <c r="D21" s="47" t="str">
        <f>VLOOKUP(F21,'Tablica rezultata'!D:K,8,FALSE)</f>
        <v>https://vimeo.com/190436281</v>
      </c>
      <c r="E21" s="47" t="str">
        <f>VLOOKUP(F21,'Tablica rezultata'!D:L,9,0)</f>
        <v>Iva Milaković</v>
      </c>
      <c r="F21" s="44" t="s">
        <v>1602</v>
      </c>
      <c r="G21" s="47">
        <f>VLOOKUP(F21,'Tablica rezultata'!D:I,6,0)</f>
        <v>90</v>
      </c>
      <c r="H21" s="49">
        <f>VLOOKUP(F21,'Tablica rezultata'!D:J,7,0)</f>
        <v>4</v>
      </c>
      <c r="I21" s="11"/>
      <c r="J21" s="11"/>
      <c r="K21" s="12"/>
      <c r="L21" s="11"/>
      <c r="M21" s="12"/>
      <c r="N21" s="12"/>
      <c r="O21" s="14"/>
      <c r="P21" s="14"/>
    </row>
    <row r="22" spans="1:16" ht="15.75">
      <c r="A22" s="46">
        <f>IF((AND(H22=H21,G22=G21)),A21,COUNT($G$5:G22))</f>
        <v>18</v>
      </c>
      <c r="B22" s="47" t="str">
        <f>VLOOKUP(F22,'Tablica rezultata'!D:E,2,FALSE)</f>
        <v>OŠ Monte Zaro Pula</v>
      </c>
      <c r="C22" s="47" t="str">
        <f>VLOOKUP(F22,'Tablica rezultata'!D:F,3,0)</f>
        <v>Pula</v>
      </c>
      <c r="D22" s="47" t="str">
        <f>VLOOKUP(F22,'Tablica rezultata'!D:K,8,FALSE)</f>
        <v>https://vimeo.com/190435505</v>
      </c>
      <c r="E22" s="47" t="str">
        <f>VLOOKUP(F22,'Tablica rezultata'!D:L,9,0)</f>
        <v>Ivan Iskra</v>
      </c>
      <c r="F22" s="44" t="s">
        <v>2074</v>
      </c>
      <c r="G22" s="47">
        <f>VLOOKUP(F22,'Tablica rezultata'!D:I,6,0)</f>
        <v>80</v>
      </c>
      <c r="H22" s="49">
        <f>VLOOKUP(F22,'Tablica rezultata'!D:J,7,0)</f>
        <v>8</v>
      </c>
      <c r="I22" s="11"/>
      <c r="J22" s="13"/>
      <c r="K22" s="12"/>
      <c r="L22" s="11"/>
      <c r="M22" s="12"/>
      <c r="N22" s="12"/>
      <c r="O22" s="14"/>
      <c r="P22" s="14"/>
    </row>
    <row r="23" spans="1:16" ht="15.75">
      <c r="A23" s="46">
        <f>IF((AND(H23=H22,G23=G22)),A22,COUNT($G$5:G23))</f>
        <v>19</v>
      </c>
      <c r="B23" s="47" t="str">
        <f>VLOOKUP(F23,'Tablica rezultata'!D:E,2,FALSE)</f>
        <v xml:space="preserve"> Hrvatsko udruženje interdisciplinarnih umjetnika</v>
      </c>
      <c r="C23" s="47" t="str">
        <f>VLOOKUP(F23,'Tablica rezultata'!D:F,3,0)</f>
        <v>Pula</v>
      </c>
      <c r="D23" s="47" t="str">
        <f>VLOOKUP(F23,'Tablica rezultata'!D:K,8,FALSE)</f>
        <v>https://vimeo.com/190436700</v>
      </c>
      <c r="E23" s="47" t="str">
        <f>VLOOKUP(F23,'Tablica rezultata'!D:L,9,0)</f>
        <v>Iva Milaković</v>
      </c>
      <c r="F23" s="44" t="s">
        <v>1597</v>
      </c>
      <c r="G23" s="47">
        <f>VLOOKUP(F23,'Tablica rezultata'!D:I,6,0)</f>
        <v>30</v>
      </c>
      <c r="H23" s="49">
        <f>VLOOKUP(F23,'Tablica rezultata'!D:J,7,0)</f>
        <v>1.5</v>
      </c>
      <c r="I23" s="11"/>
      <c r="J23" s="13"/>
      <c r="K23" s="12"/>
      <c r="L23" s="11"/>
      <c r="M23" s="12"/>
      <c r="N23" s="12"/>
      <c r="O23" s="14"/>
      <c r="P23" s="14"/>
    </row>
    <row r="24" spans="1:16" ht="15.75">
      <c r="A24" s="46">
        <f>IF((AND(H24=H23,G24=G23)),A23,COUNT($G$5:G24))</f>
        <v>20</v>
      </c>
      <c r="B24" s="47" t="str">
        <f>VLOOKUP(F24,'Tablica rezultata'!D:E,2,FALSE)</f>
        <v xml:space="preserve"> Hrvatsko udruženje interdisciplinarnih umjetnika</v>
      </c>
      <c r="C24" s="47" t="str">
        <f>VLOOKUP(F24,'Tablica rezultata'!D:F,3,0)</f>
        <v>Pula</v>
      </c>
      <c r="D24" s="47">
        <f>VLOOKUP(F24,'Tablica rezultata'!D:K,8,FALSE)</f>
        <v>0</v>
      </c>
      <c r="E24" s="47" t="str">
        <f>VLOOKUP(F24,'Tablica rezultata'!D:L,9,0)</f>
        <v>Iva Milaković</v>
      </c>
      <c r="F24" s="44" t="s">
        <v>1599</v>
      </c>
      <c r="G24" s="47">
        <f>VLOOKUP(F24,'Tablica rezultata'!D:I,6,0)</f>
        <v>0</v>
      </c>
      <c r="H24" s="49">
        <f>VLOOKUP(F24,'Tablica rezultata'!D:J,7,0)</f>
        <v>100</v>
      </c>
      <c r="I24" s="11"/>
      <c r="J24" s="11"/>
      <c r="K24" s="12"/>
      <c r="L24" s="11"/>
      <c r="M24" s="12"/>
      <c r="N24" s="12"/>
      <c r="O24" s="14"/>
      <c r="P24" s="14"/>
    </row>
    <row r="25" spans="1:16">
      <c r="A25" s="24"/>
      <c r="B25" s="24"/>
      <c r="C25" s="24"/>
      <c r="D25" s="24"/>
      <c r="E25" s="24"/>
      <c r="F25" s="24"/>
      <c r="G25" s="24"/>
      <c r="H25" s="24"/>
    </row>
    <row r="26" spans="1:16">
      <c r="A26" s="24"/>
      <c r="B26" s="24"/>
      <c r="C26" s="24"/>
      <c r="D26" s="24"/>
      <c r="E26" s="24"/>
      <c r="F26" s="24"/>
      <c r="G26" s="24"/>
      <c r="H26" s="24"/>
    </row>
    <row r="27" spans="1:16" ht="18.75">
      <c r="A27" s="24"/>
      <c r="B27" s="19" t="s">
        <v>36</v>
      </c>
      <c r="C27" s="24"/>
      <c r="D27" s="24"/>
      <c r="E27" s="24"/>
      <c r="F27" s="24"/>
      <c r="G27" s="24"/>
      <c r="H27" s="24"/>
    </row>
    <row r="28" spans="1:16" ht="18.75">
      <c r="A28" s="24"/>
      <c r="B28" s="25"/>
      <c r="C28" s="24"/>
      <c r="D28" s="24"/>
      <c r="E28" s="24"/>
      <c r="F28" s="24"/>
      <c r="G28" s="24"/>
      <c r="H28" s="24"/>
    </row>
    <row r="29" spans="1:16" ht="42" customHeight="1">
      <c r="A29" s="43" t="s">
        <v>2</v>
      </c>
      <c r="B29" s="22" t="s">
        <v>2641</v>
      </c>
      <c r="C29" s="22" t="s">
        <v>2644</v>
      </c>
      <c r="D29" s="22" t="s">
        <v>9</v>
      </c>
      <c r="E29" s="22" t="s">
        <v>4</v>
      </c>
      <c r="F29" s="22" t="s">
        <v>2642</v>
      </c>
      <c r="G29" s="22" t="s">
        <v>2956</v>
      </c>
      <c r="H29" s="22" t="s">
        <v>5</v>
      </c>
      <c r="I29" s="11"/>
      <c r="J29" s="11"/>
      <c r="K29" s="12"/>
      <c r="L29" s="11"/>
      <c r="M29" s="12"/>
      <c r="N29" s="12"/>
      <c r="O29" s="14"/>
      <c r="P29" s="14"/>
    </row>
    <row r="30" spans="1:16" ht="15.75">
      <c r="A30" s="46">
        <f>IF((AND(H30=H29,G30=G29)),A29,COUNT($G$30:G30))</f>
        <v>1</v>
      </c>
      <c r="B30" s="47" t="str">
        <f>VLOOKUP(F30,'Tablica rezultata'!D:E,2,FALSE)</f>
        <v>OŠ Stoja</v>
      </c>
      <c r="C30" s="47" t="str">
        <f>VLOOKUP(F30,'Tablica rezultata'!D:F,3,0)</f>
        <v>Pula</v>
      </c>
      <c r="D30" s="47" t="str">
        <f>VLOOKUP(F30,'Tablica rezultata'!D:K,8,FALSE)</f>
        <v>https://vimeo.com/groups/414712/videos/189289458</v>
      </c>
      <c r="E30" s="47" t="str">
        <f>VLOOKUP(F30,'Tablica rezultata'!D:L,9,0)</f>
        <v>Tajana Velikanja I Tomislav Zule</v>
      </c>
      <c r="F30" s="44" t="s">
        <v>699</v>
      </c>
      <c r="G30" s="48">
        <f>VLOOKUP(F30,'Tablica rezultata'!D:I,6,0)</f>
        <v>340</v>
      </c>
      <c r="H30" s="49">
        <f>VLOOKUP(F30,'Tablica rezultata'!D:J,7,0)</f>
        <v>6</v>
      </c>
    </row>
    <row r="31" spans="1:16" ht="15.75">
      <c r="A31" s="46">
        <f>IF((AND(H31=H30,G31=G30)),A30,COUNT($G$30:G31))</f>
        <v>2</v>
      </c>
      <c r="B31" s="47" t="str">
        <f>VLOOKUP(F31,'Tablica rezultata'!D:E,2,FALSE)</f>
        <v>OŠ dr. Mate Demarina</v>
      </c>
      <c r="C31" s="47" t="str">
        <f>VLOOKUP(F31,'Tablica rezultata'!D:F,3,0)</f>
        <v>Medulin</v>
      </c>
      <c r="D31" s="47" t="str">
        <f>VLOOKUP(F31,'Tablica rezultata'!D:K,8,FALSE)</f>
        <v>https://vimeo.com/190361631</v>
      </c>
      <c r="E31" s="47" t="str">
        <f>VLOOKUP(F31,'Tablica rezultata'!D:L,9,0)</f>
        <v>Hatka Adrović</v>
      </c>
      <c r="F31" s="44" t="s">
        <v>1211</v>
      </c>
      <c r="G31" s="47">
        <f>VLOOKUP(F31,'Tablica rezultata'!D:I,6,0)</f>
        <v>340</v>
      </c>
      <c r="H31" s="49">
        <f>VLOOKUP(F31,'Tablica rezultata'!D:J,7,0)</f>
        <v>8</v>
      </c>
    </row>
    <row r="32" spans="1:16" ht="15.75">
      <c r="A32" s="46">
        <f>IF((AND(H32=H31,G32=G31)),A31,COUNT($G$30:G32))</f>
        <v>2</v>
      </c>
      <c r="B32" s="47" t="str">
        <f>VLOOKUP(F32,'Tablica rezultata'!D:E,2,FALSE)</f>
        <v>OŠ dr. Mate Demarina</v>
      </c>
      <c r="C32" s="47" t="str">
        <f>VLOOKUP(F32,'Tablica rezultata'!D:F,3,0)</f>
        <v>Medulin</v>
      </c>
      <c r="D32" s="47" t="str">
        <f>VLOOKUP(F32,'Tablica rezultata'!D:K,8,FALSE)</f>
        <v>https://vimeo.com/190361999</v>
      </c>
      <c r="E32" s="47" t="str">
        <f>VLOOKUP(F32,'Tablica rezultata'!D:L,9,0)</f>
        <v>Hatka Adrović</v>
      </c>
      <c r="F32" s="44" t="s">
        <v>1214</v>
      </c>
      <c r="G32" s="47">
        <f>VLOOKUP(F32,'Tablica rezultata'!D:I,6,0)</f>
        <v>340</v>
      </c>
      <c r="H32" s="49">
        <f>VLOOKUP(F32,'Tablica rezultata'!D:J,7,0)</f>
        <v>8</v>
      </c>
    </row>
    <row r="33" spans="1:8" ht="15.75">
      <c r="A33" s="46">
        <f>IF((AND(H33=H32,G33=G32)),A32,COUNT($G$30:G33))</f>
        <v>2</v>
      </c>
      <c r="B33" s="47" t="str">
        <f>VLOOKUP(F33,'Tablica rezultata'!D:E,2,FALSE)</f>
        <v>OŠ dr. Mate Demarina</v>
      </c>
      <c r="C33" s="47" t="str">
        <f>VLOOKUP(F33,'Tablica rezultata'!D:F,3,0)</f>
        <v>Medulin</v>
      </c>
      <c r="D33" s="47" t="str">
        <f>VLOOKUP(F33,'Tablica rezultata'!D:K,8,FALSE)</f>
        <v>https://vimeo.com/190362268</v>
      </c>
      <c r="E33" s="47" t="str">
        <f>VLOOKUP(F33,'Tablica rezultata'!D:L,9,0)</f>
        <v>Hatka Adrović</v>
      </c>
      <c r="F33" s="44" t="s">
        <v>1218</v>
      </c>
      <c r="G33" s="47">
        <f>VLOOKUP(F33,'Tablica rezultata'!D:I,6,0)</f>
        <v>340</v>
      </c>
      <c r="H33" s="49">
        <f>VLOOKUP(F33,'Tablica rezultata'!D:J,7,0)</f>
        <v>8</v>
      </c>
    </row>
    <row r="34" spans="1:8" ht="15.75">
      <c r="A34" s="46">
        <f>IF((AND(H34=H33,G34=G33)),A33,COUNT($G$30:G34))</f>
        <v>2</v>
      </c>
      <c r="B34" s="47" t="str">
        <f>VLOOKUP(F34,'Tablica rezultata'!D:E,2,FALSE)</f>
        <v>OŠ dr. Mate Demarina</v>
      </c>
      <c r="C34" s="47" t="str">
        <f>VLOOKUP(F34,'Tablica rezultata'!D:F,3,0)</f>
        <v>Medulin</v>
      </c>
      <c r="D34" s="47" t="str">
        <f>VLOOKUP(F34,'Tablica rezultata'!D:K,8,FALSE)</f>
        <v>https://vimeo.com/190364163</v>
      </c>
      <c r="E34" s="47" t="str">
        <f>VLOOKUP(F34,'Tablica rezultata'!D:L,9,0)</f>
        <v>Hatka Adrović</v>
      </c>
      <c r="F34" s="44" t="s">
        <v>1221</v>
      </c>
      <c r="G34" s="47">
        <f>VLOOKUP(F34,'Tablica rezultata'!D:I,6,0)</f>
        <v>340</v>
      </c>
      <c r="H34" s="49">
        <f>VLOOKUP(F34,'Tablica rezultata'!D:J,7,0)</f>
        <v>8</v>
      </c>
    </row>
    <row r="35" spans="1:8" ht="15.75">
      <c r="A35" s="46">
        <f>IF((AND(H35=H34,G35=G34)),A34,COUNT($G$30:G35))</f>
        <v>6</v>
      </c>
      <c r="B35" s="47" t="str">
        <f>VLOOKUP(F35,'Tablica rezultata'!D:E,2,FALSE)</f>
        <v>OŠ Stoja</v>
      </c>
      <c r="C35" s="47" t="str">
        <f>VLOOKUP(F35,'Tablica rezultata'!D:F,3,0)</f>
        <v>Pula</v>
      </c>
      <c r="D35" s="47" t="str">
        <f>VLOOKUP(F35,'Tablica rezultata'!D:K,8,FALSE)</f>
        <v>https://vimeo.com/groups/414712/videos/189288539</v>
      </c>
      <c r="E35" s="47" t="str">
        <f>VLOOKUP(F35,'Tablica rezultata'!D:L,9,0)</f>
        <v>Tajana Velikanja I Tomislav Zule</v>
      </c>
      <c r="F35" s="44" t="s">
        <v>698</v>
      </c>
      <c r="G35" s="48">
        <f>VLOOKUP(F35,'Tablica rezultata'!D:I,6,0)</f>
        <v>330</v>
      </c>
      <c r="H35" s="49">
        <f>VLOOKUP(F35,'Tablica rezultata'!D:J,7,0)</f>
        <v>6.1</v>
      </c>
    </row>
    <row r="36" spans="1:8" ht="15.75">
      <c r="A36" s="46">
        <f>IF((AND(H36=H35,G36=G35)),A35,COUNT($G$30:G36))</f>
        <v>7</v>
      </c>
      <c r="B36" s="47" t="str">
        <f>VLOOKUP(F36,'Tablica rezultata'!D:E,2,FALSE)</f>
        <v>OŠ dr. Mate Demarina</v>
      </c>
      <c r="C36" s="47" t="str">
        <f>VLOOKUP(F36,'Tablica rezultata'!D:F,3,0)</f>
        <v>Medulin</v>
      </c>
      <c r="D36" s="47" t="str">
        <f>VLOOKUP(F36,'Tablica rezultata'!D:K,8,FALSE)</f>
        <v>https://vimeo.com/190362268</v>
      </c>
      <c r="E36" s="47" t="str">
        <f>VLOOKUP(F36,'Tablica rezultata'!D:L,9,0)</f>
        <v>Hatka Adrović</v>
      </c>
      <c r="F36" s="44" t="s">
        <v>1216</v>
      </c>
      <c r="G36" s="47">
        <f>VLOOKUP(F36,'Tablica rezultata'!D:I,6,0)</f>
        <v>330</v>
      </c>
      <c r="H36" s="49">
        <f>VLOOKUP(F36,'Tablica rezultata'!D:J,7,0)</f>
        <v>8</v>
      </c>
    </row>
    <row r="37" spans="1:8" ht="15.75">
      <c r="A37" s="46">
        <f>IF((AND(H37=H36,G37=G36)),A36,COUNT($G$30:G37))</f>
        <v>7</v>
      </c>
      <c r="B37" s="47" t="str">
        <f>VLOOKUP(F37,'Tablica rezultata'!D:E,2,FALSE)</f>
        <v>OŠ dr. Mate Demarina</v>
      </c>
      <c r="C37" s="47" t="str">
        <f>VLOOKUP(F37,'Tablica rezultata'!D:F,3,0)</f>
        <v>Medulin</v>
      </c>
      <c r="D37" s="47" t="str">
        <f>VLOOKUP(F37,'Tablica rezultata'!D:K,8,FALSE)</f>
        <v>https://vimeo.com/190363683</v>
      </c>
      <c r="E37" s="47" t="str">
        <f>VLOOKUP(F37,'Tablica rezultata'!D:L,9,0)</f>
        <v>Hatka Adrović</v>
      </c>
      <c r="F37" s="44" t="s">
        <v>1219</v>
      </c>
      <c r="G37" s="47">
        <f>VLOOKUP(F37,'Tablica rezultata'!D:I,6,0)</f>
        <v>330</v>
      </c>
      <c r="H37" s="49">
        <f>VLOOKUP(F37,'Tablica rezultata'!D:J,7,0)</f>
        <v>8</v>
      </c>
    </row>
    <row r="38" spans="1:8" ht="15.75">
      <c r="A38" s="46">
        <f>IF((AND(H38=H37,G38=G37)),A37,COUNT($G$30:G38))</f>
        <v>9</v>
      </c>
      <c r="B38" s="47" t="str">
        <f>VLOOKUP(F38,'Tablica rezultata'!D:E,2,FALSE)</f>
        <v>OŠ Stoja</v>
      </c>
      <c r="C38" s="47" t="str">
        <f>VLOOKUP(F38,'Tablica rezultata'!D:F,3,0)</f>
        <v>Pula</v>
      </c>
      <c r="D38" s="47" t="str">
        <f>VLOOKUP(F38,'Tablica rezultata'!D:K,8,FALSE)</f>
        <v>https://vimeo.com/groups/414712/videos/189289775</v>
      </c>
      <c r="E38" s="47" t="str">
        <f>VLOOKUP(F38,'Tablica rezultata'!D:L,9,0)</f>
        <v>Tajana Velikanja I Tomislav Zule</v>
      </c>
      <c r="F38" s="44" t="s">
        <v>702</v>
      </c>
      <c r="G38" s="47">
        <f>VLOOKUP(F38,'Tablica rezultata'!D:I,6,0)</f>
        <v>320</v>
      </c>
      <c r="H38" s="49">
        <f>VLOOKUP(F38,'Tablica rezultata'!D:J,7,0)</f>
        <v>5.5</v>
      </c>
    </row>
    <row r="39" spans="1:8" ht="15.75">
      <c r="A39" s="46">
        <f>IF((AND(H39=H38,G39=G38)),A38,COUNT($G$30:G39))</f>
        <v>10</v>
      </c>
      <c r="B39" s="47" t="str">
        <f>VLOOKUP(F39,'Tablica rezultata'!D:E,2,FALSE)</f>
        <v>OŠ Stoja</v>
      </c>
      <c r="C39" s="47" t="str">
        <f>VLOOKUP(F39,'Tablica rezultata'!D:F,3,0)</f>
        <v>Pula</v>
      </c>
      <c r="D39" s="47" t="str">
        <f>VLOOKUP(F39,'Tablica rezultata'!D:K,8,FALSE)</f>
        <v>https://vimeo.com/groups/414712/videos/189289639</v>
      </c>
      <c r="E39" s="47" t="str">
        <f>VLOOKUP(F39,'Tablica rezultata'!D:L,9,0)</f>
        <v>Tajana Velikanja I Tomislav Zule</v>
      </c>
      <c r="F39" s="44" t="s">
        <v>700</v>
      </c>
      <c r="G39" s="47">
        <f>VLOOKUP(F39,'Tablica rezultata'!D:I,6,0)</f>
        <v>310</v>
      </c>
      <c r="H39" s="49">
        <f>VLOOKUP(F39,'Tablica rezultata'!D:J,7,0)</f>
        <v>5</v>
      </c>
    </row>
    <row r="40" spans="1:8" ht="15.75">
      <c r="A40" s="46">
        <f>IF((AND(H40=H39,G40=G39)),A39,COUNT($G$30:G40))</f>
        <v>11</v>
      </c>
      <c r="B40" s="47" t="str">
        <f>VLOOKUP(F40,'Tablica rezultata'!D:E,2,FALSE)</f>
        <v>OŠ Stoja</v>
      </c>
      <c r="C40" s="47" t="str">
        <f>VLOOKUP(F40,'Tablica rezultata'!D:F,3,0)</f>
        <v>Pula</v>
      </c>
      <c r="D40" s="47" t="str">
        <f>VLOOKUP(F40,'Tablica rezultata'!D:K,8,FALSE)</f>
        <v>slučajno izbrisali video s mobitela, a učenik već otišao</v>
      </c>
      <c r="E40" s="47" t="str">
        <f>VLOOKUP(F40,'Tablica rezultata'!D:L,9,0)</f>
        <v>Tajana Velikanja I Tomislav Zule</v>
      </c>
      <c r="F40" s="44" t="s">
        <v>704</v>
      </c>
      <c r="G40" s="47">
        <f>VLOOKUP(F40,'Tablica rezultata'!D:I,6,0)</f>
        <v>310</v>
      </c>
      <c r="H40" s="49">
        <f>VLOOKUP(F40,'Tablica rezultata'!D:J,7,0)</f>
        <v>5.6</v>
      </c>
    </row>
    <row r="41" spans="1:8" ht="15.75">
      <c r="A41" s="46">
        <f>IF((AND(H41=H40,G41=G40)),A40,COUNT($G$30:G41))</f>
        <v>12</v>
      </c>
      <c r="B41" s="47" t="str">
        <f>VLOOKUP(F41,'Tablica rezultata'!D:E,2,FALSE)</f>
        <v>OŠ Stoja</v>
      </c>
      <c r="C41" s="47" t="str">
        <f>VLOOKUP(F41,'Tablica rezultata'!D:F,3,0)</f>
        <v>Pula</v>
      </c>
      <c r="D41" s="47" t="str">
        <f>VLOOKUP(F41,'Tablica rezultata'!D:K,8,FALSE)</f>
        <v>https://vimeo.com/groups/414712/videos/189289709</v>
      </c>
      <c r="E41" s="47" t="str">
        <f>VLOOKUP(F41,'Tablica rezultata'!D:L,9,0)</f>
        <v>Tajana Velikanja I Tomislav Zule</v>
      </c>
      <c r="F41" s="44" t="s">
        <v>701</v>
      </c>
      <c r="G41" s="47">
        <f>VLOOKUP(F41,'Tablica rezultata'!D:I,6,0)</f>
        <v>270</v>
      </c>
      <c r="H41" s="49">
        <f>VLOOKUP(F41,'Tablica rezultata'!D:J,7,0)</f>
        <v>4.5999999999999996</v>
      </c>
    </row>
    <row r="42" spans="1:8" ht="15.75">
      <c r="A42" s="46">
        <f>IF((AND(H42=H41,G42=G41)),A41,COUNT($G$30:G42))</f>
        <v>13</v>
      </c>
      <c r="B42" s="47" t="str">
        <f>VLOOKUP(F42,'Tablica rezultata'!D:E,2,FALSE)</f>
        <v>OŠ Monte Zaro Pula</v>
      </c>
      <c r="C42" s="47" t="str">
        <f>VLOOKUP(F42,'Tablica rezultata'!D:F,3,0)</f>
        <v>Pula</v>
      </c>
      <c r="D42" s="47" t="str">
        <f>VLOOKUP(F42,'Tablica rezultata'!D:K,8,FALSE)</f>
        <v>https://vimeo.com/190435160</v>
      </c>
      <c r="E42" s="47" t="str">
        <f>VLOOKUP(F42,'Tablica rezultata'!D:L,9,0)</f>
        <v>Ivan Iskra</v>
      </c>
      <c r="F42" s="44" t="s">
        <v>2076</v>
      </c>
      <c r="G42" s="47">
        <f>VLOOKUP(F42,'Tablica rezultata'!D:I,6,0)</f>
        <v>250</v>
      </c>
      <c r="H42" s="49">
        <f>VLOOKUP(F42,'Tablica rezultata'!D:J,7,0)</f>
        <v>12</v>
      </c>
    </row>
    <row r="43" spans="1:8" ht="15.75">
      <c r="A43" s="46">
        <f>IF((AND(H43=H42,G43=G42)),A42,COUNT($G$30:G43))</f>
        <v>14</v>
      </c>
      <c r="B43" s="47" t="str">
        <f>VLOOKUP(F43,'Tablica rezultata'!D:E,2,FALSE)</f>
        <v>OŠ Monte Zaro Pula</v>
      </c>
      <c r="C43" s="47" t="str">
        <f>VLOOKUP(F43,'Tablica rezultata'!D:F,3,0)</f>
        <v>Pula</v>
      </c>
      <c r="D43" s="47" t="str">
        <f>VLOOKUP(F43,'Tablica rezultata'!D:K,8,FALSE)</f>
        <v>https://vimeo.com/190435159</v>
      </c>
      <c r="E43" s="47" t="str">
        <f>VLOOKUP(F43,'Tablica rezultata'!D:L,9,0)</f>
        <v>Ivan Iskra</v>
      </c>
      <c r="F43" s="44" t="s">
        <v>2078</v>
      </c>
      <c r="G43" s="47">
        <f>VLOOKUP(F43,'Tablica rezultata'!D:I,6,0)</f>
        <v>150</v>
      </c>
      <c r="H43" s="49">
        <f>VLOOKUP(F43,'Tablica rezultata'!D:J,7,0)</f>
        <v>11.8</v>
      </c>
    </row>
    <row r="44" spans="1:8" ht="15.75">
      <c r="A44" s="46">
        <f>IF((AND(H44=H43,G44=G43)),A43,COUNT($G$30:G44))</f>
        <v>15</v>
      </c>
      <c r="B44" s="47" t="str">
        <f>VLOOKUP(F44,'Tablica rezultata'!D:E,2,FALSE)</f>
        <v>OŠ Monte Zaro Pula</v>
      </c>
      <c r="C44" s="47" t="str">
        <f>VLOOKUP(F44,'Tablica rezultata'!D:F,3,0)</f>
        <v>Pula</v>
      </c>
      <c r="D44" s="47" t="str">
        <f>VLOOKUP(F44,'Tablica rezultata'!D:K,8,FALSE)</f>
        <v>https://vimeo.com/190435154</v>
      </c>
      <c r="E44" s="47" t="str">
        <f>VLOOKUP(F44,'Tablica rezultata'!D:L,9,0)</f>
        <v>Ivan Iskra</v>
      </c>
      <c r="F44" s="44" t="s">
        <v>2080</v>
      </c>
      <c r="G44" s="47">
        <f>VLOOKUP(F44,'Tablica rezultata'!D:I,6,0)</f>
        <v>150</v>
      </c>
      <c r="H44" s="49">
        <f>VLOOKUP(F44,'Tablica rezultata'!D:J,7,0)</f>
        <v>12.2</v>
      </c>
    </row>
    <row r="45" spans="1:8" ht="15.75">
      <c r="A45" s="46">
        <f>IF((AND(H45=H44,G45=G44)),A44,COUNT($G$30:G45))</f>
        <v>16</v>
      </c>
      <c r="B45" s="47" t="str">
        <f>VLOOKUP(F45,'Tablica rezultata'!D:E,2,FALSE)</f>
        <v>OŠ Monte Zaro Pula</v>
      </c>
      <c r="C45" s="47" t="str">
        <f>VLOOKUP(F45,'Tablica rezultata'!D:F,3,0)</f>
        <v>Pula</v>
      </c>
      <c r="D45" s="47" t="str">
        <f>VLOOKUP(F45,'Tablica rezultata'!D:K,8,FALSE)</f>
        <v>https://vimeo.com/190435452</v>
      </c>
      <c r="E45" s="47" t="str">
        <f>VLOOKUP(F45,'Tablica rezultata'!D:L,9,0)</f>
        <v>Ivan Iskra</v>
      </c>
      <c r="F45" s="44" t="s">
        <v>2082</v>
      </c>
      <c r="G45" s="47">
        <f>VLOOKUP(F45,'Tablica rezultata'!D:I,6,0)</f>
        <v>150</v>
      </c>
      <c r="H45" s="49">
        <f>VLOOKUP(F45,'Tablica rezultata'!D:J,7,0)</f>
        <v>12.5</v>
      </c>
    </row>
  </sheetData>
  <sortState ref="A30:H45">
    <sortCondition descending="1" ref="G30:G45"/>
    <sortCondition ref="H30:H45"/>
  </sortState>
  <mergeCells count="1">
    <mergeCell ref="B1:F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55"/>
  <sheetViews>
    <sheetView showGridLines="0" zoomScaleNormal="100" workbookViewId="0"/>
  </sheetViews>
  <sheetFormatPr defaultRowHeight="15"/>
  <cols>
    <col min="1" max="1" width="9.140625" style="10"/>
    <col min="2" max="2" width="51" style="10" bestFit="1" customWidth="1"/>
    <col min="3" max="4" width="29.42578125" style="10" bestFit="1" customWidth="1"/>
    <col min="5" max="5" width="22.7109375" style="10" bestFit="1" customWidth="1"/>
    <col min="6" max="6" width="22.140625" style="10" bestFit="1" customWidth="1"/>
    <col min="7" max="7" width="9.140625" style="10" bestFit="1" customWidth="1"/>
    <col min="8" max="8" width="31" style="10" bestFit="1" customWidth="1"/>
  </cols>
  <sheetData>
    <row r="1" spans="1:16" ht="23.25">
      <c r="B1" s="54" t="s">
        <v>2878</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Udruga Kreativna udruga Ruke</v>
      </c>
      <c r="C5" s="47" t="str">
        <f>VLOOKUP(F5,'Tablica rezultata'!D:F,3,0)</f>
        <v>Vojnić</v>
      </c>
      <c r="D5" s="47">
        <f>VLOOKUP(F5,'Tablica rezultata'!D:K,8,FALSE)</f>
        <v>0</v>
      </c>
      <c r="E5" s="47" t="str">
        <f>VLOOKUP(F5,'Tablica rezultata'!D:L,9,0)</f>
        <v>Jasenka Martinović</v>
      </c>
      <c r="F5" s="45" t="s">
        <v>2927</v>
      </c>
      <c r="G5" s="47">
        <f>VLOOKUP(F5,'Tablica rezultata'!D:I,6,0)</f>
        <v>190</v>
      </c>
      <c r="H5" s="47">
        <f>VLOOKUP(F5,'Tablica rezultata'!D:J,7,0)</f>
        <v>7.1</v>
      </c>
      <c r="I5" s="11"/>
      <c r="J5" s="11"/>
      <c r="K5" s="12"/>
      <c r="L5" s="11"/>
      <c r="M5" s="12"/>
      <c r="N5" s="12"/>
      <c r="O5" s="14"/>
      <c r="P5" s="14"/>
    </row>
    <row r="6" spans="1:16" ht="15.75">
      <c r="A6" s="46">
        <f>IF((AND(H6=H5,G6=G5)),A5,COUNT($G$5:G6))</f>
        <v>2</v>
      </c>
      <c r="B6" s="47" t="str">
        <f>VLOOKUP(F6,'Tablica rezultata'!D:E,2,FALSE)</f>
        <v>Udruga Kreativna udruga Ruke</v>
      </c>
      <c r="C6" s="47" t="str">
        <f>VLOOKUP(F6,'Tablica rezultata'!D:F,3,0)</f>
        <v>Vojnić</v>
      </c>
      <c r="D6" s="47">
        <f>VLOOKUP(F6,'Tablica rezultata'!D:K,8,FALSE)</f>
        <v>0</v>
      </c>
      <c r="E6" s="47" t="str">
        <f>VLOOKUP(F6,'Tablica rezultata'!D:L,9,0)</f>
        <v>Jasenka Martinović</v>
      </c>
      <c r="F6" s="45" t="s">
        <v>1093</v>
      </c>
      <c r="G6" s="47">
        <f>VLOOKUP(F6,'Tablica rezultata'!D:I,6,0)</f>
        <v>190</v>
      </c>
      <c r="H6" s="47">
        <f>VLOOKUP(F6,'Tablica rezultata'!D:J,7,0)</f>
        <v>7.2</v>
      </c>
      <c r="I6" s="11"/>
      <c r="J6" s="11"/>
      <c r="K6" s="12"/>
      <c r="L6" s="11"/>
      <c r="M6" s="12"/>
      <c r="N6" s="12"/>
      <c r="O6" s="14"/>
      <c r="P6" s="14"/>
    </row>
    <row r="7" spans="1:16" ht="15.75">
      <c r="A7" s="46">
        <f>IF((AND(H7=H6,G7=G6)),A6,COUNT($G$5:G7))</f>
        <v>3</v>
      </c>
      <c r="B7" s="47" t="str">
        <f>VLOOKUP(F7,'Tablica rezultata'!D:E,2,FALSE)</f>
        <v>Udruga Kreativna udruga Ruke</v>
      </c>
      <c r="C7" s="47" t="str">
        <f>VLOOKUP(F7,'Tablica rezultata'!D:F,3,0)</f>
        <v>Vojnić</v>
      </c>
      <c r="D7" s="47">
        <f>VLOOKUP(F7,'Tablica rezultata'!D:K,8,FALSE)</f>
        <v>0</v>
      </c>
      <c r="E7" s="47" t="str">
        <f>VLOOKUP(F7,'Tablica rezultata'!D:L,9,0)</f>
        <v>Jasenka Martinović</v>
      </c>
      <c r="F7" s="45" t="s">
        <v>2926</v>
      </c>
      <c r="G7" s="48">
        <f>VLOOKUP(F7,'Tablica rezultata'!D:I,6,0)</f>
        <v>190</v>
      </c>
      <c r="H7" s="49">
        <f>VLOOKUP(F7,'Tablica rezultata'!D:J,7,0)</f>
        <v>7.5</v>
      </c>
      <c r="I7" s="11"/>
      <c r="J7" s="11"/>
      <c r="K7" s="12"/>
      <c r="L7" s="11"/>
      <c r="M7" s="12"/>
      <c r="N7" s="12"/>
      <c r="O7" s="14"/>
      <c r="P7" s="14"/>
    </row>
    <row r="8" spans="1:16" ht="15.75">
      <c r="A8" s="46">
        <f>IF((AND(H8=H7,G8=G7)),A7,COUNT($G$5:G8))</f>
        <v>3</v>
      </c>
      <c r="B8" s="47" t="str">
        <f>VLOOKUP(F8,'Tablica rezultata'!D:E,2,FALSE)</f>
        <v>Udruga Kreativna udruga Ruke</v>
      </c>
      <c r="C8" s="47" t="str">
        <f>VLOOKUP(F8,'Tablica rezultata'!D:F,3,0)</f>
        <v>Vojnić</v>
      </c>
      <c r="D8" s="47">
        <f>VLOOKUP(F8,'Tablica rezultata'!D:K,8,FALSE)</f>
        <v>0</v>
      </c>
      <c r="E8" s="47" t="str">
        <f>VLOOKUP(F8,'Tablica rezultata'!D:L,9,0)</f>
        <v>Jasenka Martinović</v>
      </c>
      <c r="F8" s="45" t="s">
        <v>2928</v>
      </c>
      <c r="G8" s="47">
        <f>VLOOKUP(F8,'Tablica rezultata'!D:I,6,0)</f>
        <v>190</v>
      </c>
      <c r="H8" s="47">
        <f>VLOOKUP(F8,'Tablica rezultata'!D:J,7,0)</f>
        <v>7.5</v>
      </c>
      <c r="I8" s="11"/>
      <c r="J8" s="11"/>
      <c r="K8" s="12"/>
      <c r="L8" s="11"/>
      <c r="M8" s="12"/>
      <c r="N8" s="12"/>
      <c r="O8" s="14"/>
      <c r="P8" s="14"/>
    </row>
    <row r="9" spans="1:16" ht="15.75">
      <c r="A9" s="46">
        <f>IF((AND(H9=H8,G9=G8)),A8,COUNT($G$5:G9))</f>
        <v>5</v>
      </c>
      <c r="B9" s="47" t="str">
        <f>VLOOKUP(F9,'Tablica rezultata'!D:E,2,FALSE)</f>
        <v>Udruga Kreativna udruga Ruke</v>
      </c>
      <c r="C9" s="47" t="str">
        <f>VLOOKUP(F9,'Tablica rezultata'!D:F,3,0)</f>
        <v>Vojnić</v>
      </c>
      <c r="D9" s="47">
        <f>VLOOKUP(F9,'Tablica rezultata'!D:K,8,FALSE)</f>
        <v>0</v>
      </c>
      <c r="E9" s="47" t="str">
        <f>VLOOKUP(F9,'Tablica rezultata'!D:L,9,0)</f>
        <v>Jasenka Martinović</v>
      </c>
      <c r="F9" s="45" t="s">
        <v>2929</v>
      </c>
      <c r="G9" s="47">
        <f>VLOOKUP(F9,'Tablica rezultata'!D:I,6,0)</f>
        <v>190</v>
      </c>
      <c r="H9" s="47">
        <f>VLOOKUP(F9,'Tablica rezultata'!D:J,7,0)</f>
        <v>7.6</v>
      </c>
      <c r="I9" s="11"/>
      <c r="J9" s="11"/>
      <c r="K9" s="12"/>
      <c r="L9" s="11"/>
      <c r="M9" s="12"/>
      <c r="N9" s="12"/>
      <c r="O9" s="14"/>
      <c r="P9" s="14"/>
    </row>
    <row r="10" spans="1:16" ht="15.75">
      <c r="A10" s="46">
        <f>IF((AND(H10=H9,G10=G9)),A9,COUNT($G$5:G10))</f>
        <v>6</v>
      </c>
      <c r="B10" s="47" t="str">
        <f>VLOOKUP(F10,'Tablica rezultata'!D:E,2,FALSE)</f>
        <v>Udruga Kreativna udruga Ruke</v>
      </c>
      <c r="C10" s="47" t="str">
        <f>VLOOKUP(F10,'Tablica rezultata'!D:F,3,0)</f>
        <v>Vojnić</v>
      </c>
      <c r="D10" s="47">
        <f>VLOOKUP(F10,'Tablica rezultata'!D:K,8,FALSE)</f>
        <v>0</v>
      </c>
      <c r="E10" s="47" t="str">
        <f>VLOOKUP(F10,'Tablica rezultata'!D:L,9,0)</f>
        <v>Jasenka Martinović</v>
      </c>
      <c r="F10" s="45" t="s">
        <v>2925</v>
      </c>
      <c r="G10" s="48">
        <f>VLOOKUP(F10,'Tablica rezultata'!D:I,6,0)</f>
        <v>190</v>
      </c>
      <c r="H10" s="49">
        <f>VLOOKUP(F10,'Tablica rezultata'!D:J,7,0)</f>
        <v>7.8</v>
      </c>
      <c r="I10" s="11"/>
      <c r="J10" s="11"/>
      <c r="K10" s="12"/>
      <c r="L10" s="11"/>
      <c r="M10" s="12"/>
      <c r="N10" s="12"/>
      <c r="O10" s="14"/>
      <c r="P10" s="14"/>
    </row>
    <row r="11" spans="1:16" ht="15.75">
      <c r="A11" s="46">
        <f>IF((AND(H11=H10,G11=G10)),A10,COUNT($G$5:G11))</f>
        <v>6</v>
      </c>
      <c r="B11" s="47" t="str">
        <f>VLOOKUP(F11,'Tablica rezultata'!D:E,2,FALSE)</f>
        <v>Udruga Kreativna udruga Ruke</v>
      </c>
      <c r="C11" s="47" t="str">
        <f>VLOOKUP(F11,'Tablica rezultata'!D:F,3,0)</f>
        <v>Vojnić</v>
      </c>
      <c r="D11" s="47">
        <f>VLOOKUP(F11,'Tablica rezultata'!D:K,8,FALSE)</f>
        <v>0</v>
      </c>
      <c r="E11" s="47" t="str">
        <f>VLOOKUP(F11,'Tablica rezultata'!D:L,9,0)</f>
        <v>Jasenka Martinović</v>
      </c>
      <c r="F11" s="45" t="s">
        <v>2925</v>
      </c>
      <c r="G11" s="47">
        <f>VLOOKUP(F11,'Tablica rezultata'!D:I,6,0)</f>
        <v>190</v>
      </c>
      <c r="H11" s="47">
        <f>VLOOKUP(F11,'Tablica rezultata'!D:J,7,0)</f>
        <v>7.8</v>
      </c>
      <c r="I11" s="11"/>
      <c r="J11" s="11"/>
      <c r="K11" s="12"/>
      <c r="L11" s="11"/>
      <c r="M11" s="12"/>
      <c r="N11" s="12"/>
      <c r="O11" s="14"/>
      <c r="P11" s="14"/>
    </row>
    <row r="12" spans="1:16" ht="15.75">
      <c r="A12" s="46">
        <f>IF((AND(H12=H11,G12=G11)),A11,COUNT($G$5:G12))</f>
        <v>8</v>
      </c>
      <c r="B12" s="47" t="str">
        <f>VLOOKUP(F12,'Tablica rezultata'!D:E,2,FALSE)</f>
        <v>Udruga Kreativna udruga Ruke</v>
      </c>
      <c r="C12" s="47" t="str">
        <f>VLOOKUP(F12,'Tablica rezultata'!D:F,3,0)</f>
        <v>Vojnić</v>
      </c>
      <c r="D12" s="47">
        <f>VLOOKUP(F12,'Tablica rezultata'!D:K,8,FALSE)</f>
        <v>0</v>
      </c>
      <c r="E12" s="47" t="str">
        <f>VLOOKUP(F12,'Tablica rezultata'!D:L,9,0)</f>
        <v>Jasenka Martinović</v>
      </c>
      <c r="F12" s="45" t="s">
        <v>2930</v>
      </c>
      <c r="G12" s="47">
        <f>VLOOKUP(F12,'Tablica rezultata'!D:I,6,0)</f>
        <v>190</v>
      </c>
      <c r="H12" s="47">
        <f>VLOOKUP(F12,'Tablica rezultata'!D:J,7,0)</f>
        <v>8</v>
      </c>
      <c r="I12" s="11"/>
      <c r="J12" s="11"/>
      <c r="K12" s="12"/>
      <c r="L12" s="11"/>
      <c r="M12" s="12"/>
      <c r="N12" s="12"/>
      <c r="O12" s="14"/>
      <c r="P12" s="14"/>
    </row>
    <row r="13" spans="1:16">
      <c r="A13" s="24"/>
      <c r="B13" s="24"/>
      <c r="C13" s="24"/>
      <c r="D13" s="24"/>
      <c r="E13" s="24"/>
      <c r="F13" s="24"/>
      <c r="G13" s="24"/>
      <c r="H13" s="24"/>
    </row>
    <row r="14" spans="1:16">
      <c r="A14" s="24"/>
      <c r="B14" s="24"/>
      <c r="C14" s="24"/>
      <c r="D14" s="24"/>
      <c r="E14" s="24"/>
      <c r="F14" s="24"/>
      <c r="G14" s="24"/>
      <c r="H14" s="24"/>
    </row>
    <row r="15" spans="1:16" ht="18.75">
      <c r="A15" s="24"/>
      <c r="B15" s="19" t="s">
        <v>36</v>
      </c>
      <c r="C15" s="24"/>
      <c r="D15" s="24"/>
      <c r="E15" s="24"/>
      <c r="F15" s="24"/>
      <c r="G15" s="24"/>
      <c r="H15" s="24"/>
    </row>
    <row r="16" spans="1:16" ht="18.75">
      <c r="A16" s="24"/>
      <c r="B16" s="25"/>
      <c r="C16" s="24"/>
      <c r="D16" s="24"/>
      <c r="E16" s="24"/>
      <c r="F16" s="24"/>
      <c r="G16" s="24"/>
      <c r="H16" s="24"/>
    </row>
    <row r="17" spans="1:16" ht="42" customHeight="1">
      <c r="A17" s="43" t="s">
        <v>2</v>
      </c>
      <c r="B17" s="22" t="s">
        <v>2641</v>
      </c>
      <c r="C17" s="22" t="s">
        <v>2644</v>
      </c>
      <c r="D17" s="22" t="s">
        <v>9</v>
      </c>
      <c r="E17" s="22" t="s">
        <v>4</v>
      </c>
      <c r="F17" s="22" t="s">
        <v>2642</v>
      </c>
      <c r="G17" s="22" t="s">
        <v>2956</v>
      </c>
      <c r="H17" s="22" t="s">
        <v>5</v>
      </c>
      <c r="I17" s="11"/>
      <c r="J17" s="11"/>
      <c r="K17" s="12"/>
      <c r="L17" s="11"/>
      <c r="M17" s="12"/>
      <c r="N17" s="12"/>
      <c r="O17" s="14"/>
      <c r="P17" s="14"/>
    </row>
    <row r="18" spans="1:16" ht="15.75">
      <c r="A18" s="46">
        <f>IF((AND(H18=H17,G18=G17)),A17,COUNT($G$18:G18))</f>
        <v>1</v>
      </c>
      <c r="B18" s="47" t="str">
        <f>VLOOKUP(F18,'Tablica rezultata'!D:E,2,FALSE)</f>
        <v>Oš Mahično</v>
      </c>
      <c r="C18" s="47" t="str">
        <f>VLOOKUP(F18,'Tablica rezultata'!D:F,3,0)</f>
        <v>Karlovac</v>
      </c>
      <c r="D18" s="47" t="str">
        <f>VLOOKUP(F18,'Tablica rezultata'!D:K,8,FALSE)</f>
        <v>https://vimeo.com/190241313</v>
      </c>
      <c r="E18" s="47" t="str">
        <f>VLOOKUP(F18,'Tablica rezultata'!D:L,9,0)</f>
        <v>Sanja Španić</v>
      </c>
      <c r="F18" s="45" t="s">
        <v>988</v>
      </c>
      <c r="G18" s="47">
        <f>VLOOKUP(F18,'Tablica rezultata'!D:I,6,0)</f>
        <v>360</v>
      </c>
      <c r="H18" s="49">
        <f>VLOOKUP(F18,'Tablica rezultata'!D:J,7,0)</f>
        <v>5.2</v>
      </c>
    </row>
    <row r="19" spans="1:16" ht="15.75">
      <c r="A19" s="46">
        <f>IF((AND(H19=H18,G19=G18)),A18,COUNT($G$18:G19))</f>
        <v>2</v>
      </c>
      <c r="B19" s="47" t="str">
        <f>VLOOKUP(F19,'Tablica rezultata'!D:E,2,FALSE)</f>
        <v>Oš Mahično</v>
      </c>
      <c r="C19" s="47" t="str">
        <f>VLOOKUP(F19,'Tablica rezultata'!D:F,3,0)</f>
        <v>Karlovac</v>
      </c>
      <c r="D19" s="47" t="str">
        <f>VLOOKUP(F19,'Tablica rezultata'!D:K,8,FALSE)</f>
        <v>https://vimeo.com/190250832</v>
      </c>
      <c r="E19" s="47" t="str">
        <f>VLOOKUP(F19,'Tablica rezultata'!D:L,9,0)</f>
        <v>Sanja Španić</v>
      </c>
      <c r="F19" s="45" t="s">
        <v>993</v>
      </c>
      <c r="G19" s="47">
        <f>VLOOKUP(F19,'Tablica rezultata'!D:I,6,0)</f>
        <v>360</v>
      </c>
      <c r="H19" s="49">
        <f>VLOOKUP(F19,'Tablica rezultata'!D:J,7,0)</f>
        <v>17.010000000000002</v>
      </c>
    </row>
    <row r="20" spans="1:16" ht="15.75">
      <c r="A20" s="46">
        <f>IF((AND(H20=H19,G20=G19)),A19,COUNT($G$18:G20))</f>
        <v>3</v>
      </c>
      <c r="B20" s="47" t="str">
        <f>VLOOKUP(F20,'Tablica rezultata'!D:E,2,FALSE)</f>
        <v>OŠ Draganići</v>
      </c>
      <c r="C20" s="47" t="str">
        <f>VLOOKUP(F20,'Tablica rezultata'!D:F,3,0)</f>
        <v>Draganić</v>
      </c>
      <c r="D20" s="47" t="str">
        <f>VLOOKUP(F20,'Tablica rezultata'!D:K,8,FALSE)</f>
        <v>https://vimeo.com/190098675</v>
      </c>
      <c r="E20" s="47" t="str">
        <f>VLOOKUP(F20,'Tablica rezultata'!D:L,9,0)</f>
        <v>Daniela Orlović</v>
      </c>
      <c r="F20" s="45" t="s">
        <v>2687</v>
      </c>
      <c r="G20" s="47">
        <f>VLOOKUP(F20,'Tablica rezultata'!D:I,6,0)</f>
        <v>340</v>
      </c>
      <c r="H20" s="49">
        <f>VLOOKUP(F20,'Tablica rezultata'!D:J,7,0)</f>
        <v>11</v>
      </c>
    </row>
    <row r="21" spans="1:16" ht="15.75">
      <c r="A21" s="46">
        <f>IF((AND(H21=H20,G21=G20)),A20,COUNT($G$18:G21))</f>
        <v>4</v>
      </c>
      <c r="B21" s="47" t="str">
        <f>VLOOKUP(F21,'Tablica rezultata'!D:E,2,FALSE)</f>
        <v>OŠ "Antun Klasinc" Lasinja</v>
      </c>
      <c r="C21" s="47" t="str">
        <f>VLOOKUP(F21,'Tablica rezultata'!D:F,3,0)</f>
        <v>Lasinja</v>
      </c>
      <c r="D21" s="47" t="str">
        <f>VLOOKUP(F21,'Tablica rezultata'!D:K,8,FALSE)</f>
        <v>https://vimeo.com/190382860</v>
      </c>
      <c r="E21" s="47" t="str">
        <f>VLOOKUP(F21,'Tablica rezultata'!D:L,9,0)</f>
        <v>Valentina Blašković</v>
      </c>
      <c r="F21" s="45" t="s">
        <v>1690</v>
      </c>
      <c r="G21" s="47">
        <f>VLOOKUP(F21,'Tablica rezultata'!D:I,6,0)</f>
        <v>340</v>
      </c>
      <c r="H21" s="49">
        <f>VLOOKUP(F21,'Tablica rezultata'!D:J,7,0)</f>
        <v>12.5</v>
      </c>
    </row>
    <row r="22" spans="1:16" ht="15.75">
      <c r="A22" s="46">
        <f>IF((AND(H22=H21,G22=G21)),A21,COUNT($G$18:G22))</f>
        <v>4</v>
      </c>
      <c r="B22" s="47" t="str">
        <f>VLOOKUP(F22,'Tablica rezultata'!D:E,2,FALSE)</f>
        <v>OŠ Eugena Kvaternika Rakovica</v>
      </c>
      <c r="C22" s="47" t="str">
        <f>VLOOKUP(F22,'Tablica rezultata'!D:F,3,0)</f>
        <v>Rakovica</v>
      </c>
      <c r="D22" s="47" t="str">
        <f>VLOOKUP(F22,'Tablica rezultata'!D:K,8,FALSE)</f>
        <v>https://vimeo.com/190383629</v>
      </c>
      <c r="E22" s="47" t="str">
        <f>VLOOKUP(F22,'Tablica rezultata'!D:L,9,0)</f>
        <v>Valentina Blašković</v>
      </c>
      <c r="F22" s="45" t="s">
        <v>1850</v>
      </c>
      <c r="G22" s="47">
        <f>VLOOKUP(F22,'Tablica rezultata'!D:I,6,0)</f>
        <v>340</v>
      </c>
      <c r="H22" s="49">
        <f>VLOOKUP(F22,'Tablica rezultata'!D:J,7,0)</f>
        <v>12.5</v>
      </c>
    </row>
    <row r="23" spans="1:16" ht="15.75">
      <c r="A23" s="46">
        <f>IF((AND(H23=H22,G23=G22)),A22,COUNT($G$18:G23))</f>
        <v>4</v>
      </c>
      <c r="B23" s="47" t="str">
        <f>VLOOKUP(F23,'Tablica rezultata'!D:E,2,FALSE)</f>
        <v>OŠ Eugena Kvaternika Rakovica</v>
      </c>
      <c r="C23" s="47" t="str">
        <f>VLOOKUP(F23,'Tablica rezultata'!D:F,3,0)</f>
        <v>Rakovica</v>
      </c>
      <c r="D23" s="47" t="str">
        <f>VLOOKUP(F23,'Tablica rezultata'!D:K,8,FALSE)</f>
        <v>https://vimeo.com/190383722</v>
      </c>
      <c r="E23" s="47" t="str">
        <f>VLOOKUP(F23,'Tablica rezultata'!D:L,9,0)</f>
        <v>Valentina Blašković</v>
      </c>
      <c r="F23" s="45" t="s">
        <v>1852</v>
      </c>
      <c r="G23" s="47">
        <f>VLOOKUP(F23,'Tablica rezultata'!D:I,6,0)</f>
        <v>340</v>
      </c>
      <c r="H23" s="49">
        <f>VLOOKUP(F23,'Tablica rezultata'!D:J,7,0)</f>
        <v>12.5</v>
      </c>
    </row>
    <row r="24" spans="1:16" ht="15.75">
      <c r="A24" s="46">
        <f>IF((AND(H24=H23,G24=G23)),A23,COUNT($G$18:G24))</f>
        <v>7</v>
      </c>
      <c r="B24" s="47" t="str">
        <f>VLOOKUP(F24,'Tablica rezultata'!D:E,2,FALSE)</f>
        <v>OŠ "Antun Klasinc" Lasinja</v>
      </c>
      <c r="C24" s="47" t="str">
        <f>VLOOKUP(F24,'Tablica rezultata'!D:F,3,0)</f>
        <v>Lasinja</v>
      </c>
      <c r="D24" s="47" t="str">
        <f>VLOOKUP(F24,'Tablica rezultata'!D:K,8,FALSE)</f>
        <v>https://vimeo.com/190382129</v>
      </c>
      <c r="E24" s="47" t="str">
        <f>VLOOKUP(F24,'Tablica rezultata'!D:L,9,0)</f>
        <v>Valentina Blašković</v>
      </c>
      <c r="F24" s="45" t="s">
        <v>1683</v>
      </c>
      <c r="G24" s="47">
        <f>VLOOKUP(F24,'Tablica rezultata'!D:I,6,0)</f>
        <v>340</v>
      </c>
      <c r="H24" s="49">
        <f>VLOOKUP(F24,'Tablica rezultata'!D:J,7,0)</f>
        <v>12.6</v>
      </c>
    </row>
    <row r="25" spans="1:16" ht="15.75">
      <c r="A25" s="46">
        <f>IF((AND(H25=H24,G25=G24)),A24,COUNT($G$18:G25))</f>
        <v>8</v>
      </c>
      <c r="B25" s="47" t="str">
        <f>VLOOKUP(F25,'Tablica rezultata'!D:E,2,FALSE)</f>
        <v>OŠ "Antun Klasinc" Lasinja</v>
      </c>
      <c r="C25" s="47" t="str">
        <f>VLOOKUP(F25,'Tablica rezultata'!D:F,3,0)</f>
        <v>Lasinja</v>
      </c>
      <c r="D25" s="47" t="str">
        <f>VLOOKUP(F25,'Tablica rezultata'!D:K,8,FALSE)</f>
        <v>https://vimeo.com/190383176</v>
      </c>
      <c r="E25" s="47" t="str">
        <f>VLOOKUP(F25,'Tablica rezultata'!D:L,9,0)</f>
        <v>Valentina Blašković</v>
      </c>
      <c r="F25" s="45" t="s">
        <v>1694</v>
      </c>
      <c r="G25" s="47">
        <f>VLOOKUP(F25,'Tablica rezultata'!D:I,6,0)</f>
        <v>340</v>
      </c>
      <c r="H25" s="49">
        <f>VLOOKUP(F25,'Tablica rezultata'!D:J,7,0)</f>
        <v>12.7</v>
      </c>
    </row>
    <row r="26" spans="1:16" ht="15.75">
      <c r="A26" s="46">
        <f>IF((AND(H26=H25,G26=G25)),A25,COUNT($G$18:G26))</f>
        <v>8</v>
      </c>
      <c r="B26" s="47" t="str">
        <f>VLOOKUP(F26,'Tablica rezultata'!D:E,2,FALSE)</f>
        <v>OŠ Eugena Kvaternika Rakovica</v>
      </c>
      <c r="C26" s="47" t="str">
        <f>VLOOKUP(F26,'Tablica rezultata'!D:F,3,0)</f>
        <v>Rakovica</v>
      </c>
      <c r="D26" s="47" t="str">
        <f>VLOOKUP(F26,'Tablica rezultata'!D:K,8,FALSE)</f>
        <v>https://vimeo.com/190422726</v>
      </c>
      <c r="E26" s="47" t="str">
        <f>VLOOKUP(F26,'Tablica rezultata'!D:L,9,0)</f>
        <v>Valentina Blašković</v>
      </c>
      <c r="F26" s="45" t="s">
        <v>1861</v>
      </c>
      <c r="G26" s="47">
        <f>VLOOKUP(F26,'Tablica rezultata'!D:I,6,0)</f>
        <v>340</v>
      </c>
      <c r="H26" s="49">
        <f>VLOOKUP(F26,'Tablica rezultata'!D:J,7,0)</f>
        <v>12.7</v>
      </c>
    </row>
    <row r="27" spans="1:16" ht="15.75">
      <c r="A27" s="46">
        <f>IF((AND(H27=H26,G27=G26)),A26,COUNT($G$18:G27))</f>
        <v>10</v>
      </c>
      <c r="B27" s="47" t="str">
        <f>VLOOKUP(F27,'Tablica rezultata'!D:E,2,FALSE)</f>
        <v>OŠ Eugena Kvaternika Rakovica</v>
      </c>
      <c r="C27" s="47" t="str">
        <f>VLOOKUP(F27,'Tablica rezultata'!D:F,3,0)</f>
        <v>Rakovica</v>
      </c>
      <c r="D27" s="47" t="str">
        <f>VLOOKUP(F27,'Tablica rezultata'!D:K,8,FALSE)</f>
        <v>https://vimeo.com/190422725</v>
      </c>
      <c r="E27" s="47" t="str">
        <f>VLOOKUP(F27,'Tablica rezultata'!D:L,9,0)</f>
        <v>Valentina Blašković</v>
      </c>
      <c r="F27" s="45" t="s">
        <v>1857</v>
      </c>
      <c r="G27" s="47">
        <f>VLOOKUP(F27,'Tablica rezultata'!D:I,6,0)</f>
        <v>340</v>
      </c>
      <c r="H27" s="49">
        <f>VLOOKUP(F27,'Tablica rezultata'!D:J,7,0)</f>
        <v>12.8</v>
      </c>
    </row>
    <row r="28" spans="1:16" ht="15.75">
      <c r="A28" s="46">
        <f>IF((AND(H28=H27,G28=G27)),A27,COUNT($G$18:G28))</f>
        <v>11</v>
      </c>
      <c r="B28" s="47" t="str">
        <f>VLOOKUP(F28,'Tablica rezultata'!D:E,2,FALSE)</f>
        <v>OŠ "Antun Klasinc" Lasinja</v>
      </c>
      <c r="C28" s="47" t="str">
        <f>VLOOKUP(F28,'Tablica rezultata'!D:F,3,0)</f>
        <v>Lasinja</v>
      </c>
      <c r="D28" s="47" t="str">
        <f>VLOOKUP(F28,'Tablica rezultata'!D:K,8,FALSE)</f>
        <v>https://vimeo.com/190382698</v>
      </c>
      <c r="E28" s="47" t="str">
        <f>VLOOKUP(F28,'Tablica rezultata'!D:L,9,0)</f>
        <v>Valentina Blašković</v>
      </c>
      <c r="F28" s="45" t="s">
        <v>1688</v>
      </c>
      <c r="G28" s="47">
        <f>VLOOKUP(F28,'Tablica rezultata'!D:I,6,0)</f>
        <v>340</v>
      </c>
      <c r="H28" s="49">
        <f>VLOOKUP(F28,'Tablica rezultata'!D:J,7,0)</f>
        <v>12.9</v>
      </c>
    </row>
    <row r="29" spans="1:16" ht="15.75">
      <c r="A29" s="46">
        <f>IF((AND(H29=H28,G29=G28)),A28,COUNT($G$18:G29))</f>
        <v>11</v>
      </c>
      <c r="B29" s="47" t="str">
        <f>VLOOKUP(F29,'Tablica rezultata'!D:E,2,FALSE)</f>
        <v>OŠ "Antun Klasinc" Lasinja</v>
      </c>
      <c r="C29" s="47" t="str">
        <f>VLOOKUP(F29,'Tablica rezultata'!D:F,3,0)</f>
        <v>Lasinja</v>
      </c>
      <c r="D29" s="47" t="str">
        <f>VLOOKUP(F29,'Tablica rezultata'!D:K,8,FALSE)</f>
        <v>https://vimeo.com/190383034</v>
      </c>
      <c r="E29" s="47" t="str">
        <f>VLOOKUP(F29,'Tablica rezultata'!D:L,9,0)</f>
        <v>Valentina Blašković</v>
      </c>
      <c r="F29" s="45" t="s">
        <v>1692</v>
      </c>
      <c r="G29" s="47">
        <f>VLOOKUP(F29,'Tablica rezultata'!D:I,6,0)</f>
        <v>340</v>
      </c>
      <c r="H29" s="49">
        <f>VLOOKUP(F29,'Tablica rezultata'!D:J,7,0)</f>
        <v>12.9</v>
      </c>
    </row>
    <row r="30" spans="1:16" ht="15.75">
      <c r="A30" s="46">
        <f>IF((AND(H30=H29,G30=G29)),A29,COUNT($G$18:G30))</f>
        <v>11</v>
      </c>
      <c r="B30" s="47" t="str">
        <f>VLOOKUP(F30,'Tablica rezultata'!D:E,2,FALSE)</f>
        <v>OŠ Eugena Kvaternika Rakovica</v>
      </c>
      <c r="C30" s="47" t="str">
        <f>VLOOKUP(F30,'Tablica rezultata'!D:F,3,0)</f>
        <v>Rakovica</v>
      </c>
      <c r="D30" s="47" t="str">
        <f>VLOOKUP(F30,'Tablica rezultata'!D:K,8,FALSE)</f>
        <v>https://vimeo.com/190422723</v>
      </c>
      <c r="E30" s="47" t="str">
        <f>VLOOKUP(F30,'Tablica rezultata'!D:L,9,0)</f>
        <v>Valentina Blašković</v>
      </c>
      <c r="F30" s="45" t="s">
        <v>1854</v>
      </c>
      <c r="G30" s="47">
        <f>VLOOKUP(F30,'Tablica rezultata'!D:I,6,0)</f>
        <v>340</v>
      </c>
      <c r="H30" s="49">
        <f>VLOOKUP(F30,'Tablica rezultata'!D:J,7,0)</f>
        <v>12.9</v>
      </c>
    </row>
    <row r="31" spans="1:16" ht="15.75">
      <c r="A31" s="46">
        <f>IF((AND(H31=H30,G31=G30)),A30,COUNT($G$18:G31))</f>
        <v>11</v>
      </c>
      <c r="B31" s="47" t="str">
        <f>VLOOKUP(F31,'Tablica rezultata'!D:E,2,FALSE)</f>
        <v>OŠ Eugena Kvaternika Rakovica</v>
      </c>
      <c r="C31" s="47" t="str">
        <f>VLOOKUP(F31,'Tablica rezultata'!D:F,3,0)</f>
        <v>Rakovica</v>
      </c>
      <c r="D31" s="47" t="str">
        <f>VLOOKUP(F31,'Tablica rezultata'!D:K,8,FALSE)</f>
        <v>https://vimeo.com/190422724</v>
      </c>
      <c r="E31" s="47" t="str">
        <f>VLOOKUP(F31,'Tablica rezultata'!D:L,9,0)</f>
        <v>Valentina Blašković</v>
      </c>
      <c r="F31" s="45" t="s">
        <v>1859</v>
      </c>
      <c r="G31" s="47">
        <f>VLOOKUP(F31,'Tablica rezultata'!D:I,6,0)</f>
        <v>340</v>
      </c>
      <c r="H31" s="49">
        <f>VLOOKUP(F31,'Tablica rezultata'!D:J,7,0)</f>
        <v>12.9</v>
      </c>
    </row>
    <row r="32" spans="1:16" ht="15.75">
      <c r="A32" s="46">
        <f>IF((AND(H32=H31,G32=G31)),A31,COUNT($G$18:G32))</f>
        <v>15</v>
      </c>
      <c r="B32" s="47" t="str">
        <f>VLOOKUP(F32,'Tablica rezultata'!D:E,2,FALSE)</f>
        <v>OŠ Draganići</v>
      </c>
      <c r="C32" s="47" t="str">
        <f>VLOOKUP(F32,'Tablica rezultata'!D:F,3,0)</f>
        <v>Draganić</v>
      </c>
      <c r="D32" s="47" t="str">
        <f>VLOOKUP(F32,'Tablica rezultata'!D:K,8,FALSE)</f>
        <v>https://vimeo.com/190099536</v>
      </c>
      <c r="E32" s="47" t="str">
        <f>VLOOKUP(F32,'Tablica rezultata'!D:L,9,0)</f>
        <v>Daniela Orlović</v>
      </c>
      <c r="F32" s="45" t="s">
        <v>2688</v>
      </c>
      <c r="G32" s="47">
        <f>VLOOKUP(F32,'Tablica rezultata'!D:I,6,0)</f>
        <v>340</v>
      </c>
      <c r="H32" s="49">
        <f>VLOOKUP(F32,'Tablica rezultata'!D:J,7,0)</f>
        <v>13</v>
      </c>
    </row>
    <row r="33" spans="1:8" ht="15.75">
      <c r="A33" s="46">
        <f>IF((AND(H33=H32,G33=G32)),A32,COUNT($G$18:G33))</f>
        <v>15</v>
      </c>
      <c r="B33" s="47" t="str">
        <f>VLOOKUP(F33,'Tablica rezultata'!D:E,2,FALSE)</f>
        <v>OŠ "Antun Klasinc" Lasinja</v>
      </c>
      <c r="C33" s="47" t="str">
        <f>VLOOKUP(F33,'Tablica rezultata'!D:F,3,0)</f>
        <v>Lasinja</v>
      </c>
      <c r="D33" s="47" t="str">
        <f>VLOOKUP(F33,'Tablica rezultata'!D:K,8,FALSE)</f>
        <v>https://vimeo.com/190382561</v>
      </c>
      <c r="E33" s="47" t="str">
        <f>VLOOKUP(F33,'Tablica rezultata'!D:L,9,0)</f>
        <v>Valentina Blašković</v>
      </c>
      <c r="F33" s="45" t="s">
        <v>1686</v>
      </c>
      <c r="G33" s="47">
        <f>VLOOKUP(F33,'Tablica rezultata'!D:I,6,0)</f>
        <v>340</v>
      </c>
      <c r="H33" s="49">
        <f>VLOOKUP(F33,'Tablica rezultata'!D:J,7,0)</f>
        <v>13</v>
      </c>
    </row>
    <row r="34" spans="1:8" ht="15.75">
      <c r="A34" s="46">
        <f>IF((AND(H34=H33,G34=G33)),A33,COUNT($G$18:G34))</f>
        <v>15</v>
      </c>
      <c r="B34" s="47" t="str">
        <f>VLOOKUP(F34,'Tablica rezultata'!D:E,2,FALSE)</f>
        <v>OŠ "Antun Klasinc" Lasinja</v>
      </c>
      <c r="C34" s="47" t="str">
        <f>VLOOKUP(F34,'Tablica rezultata'!D:F,3,0)</f>
        <v>Lasinja</v>
      </c>
      <c r="D34" s="47" t="str">
        <f>VLOOKUP(F34,'Tablica rezultata'!D:K,8,FALSE)</f>
        <v>https://vimeo.com/190383317</v>
      </c>
      <c r="E34" s="47" t="str">
        <f>VLOOKUP(F34,'Tablica rezultata'!D:L,9,0)</f>
        <v>Valentina Blašković</v>
      </c>
      <c r="F34" s="45" t="s">
        <v>1696</v>
      </c>
      <c r="G34" s="47">
        <f>VLOOKUP(F34,'Tablica rezultata'!D:I,6,0)</f>
        <v>340</v>
      </c>
      <c r="H34" s="49">
        <f>VLOOKUP(F34,'Tablica rezultata'!D:J,7,0)</f>
        <v>13</v>
      </c>
    </row>
    <row r="35" spans="1:8" ht="15.75">
      <c r="A35" s="46">
        <f>IF((AND(H35=H34,G35=G34)),A34,COUNT($G$18:G35))</f>
        <v>15</v>
      </c>
      <c r="B35" s="47" t="str">
        <f>VLOOKUP(F35,'Tablica rezultata'!D:E,2,FALSE)</f>
        <v>OŠ "Antun Klasinc" Lasinja</v>
      </c>
      <c r="C35" s="47" t="str">
        <f>VLOOKUP(F35,'Tablica rezultata'!D:F,3,0)</f>
        <v>Lasinja</v>
      </c>
      <c r="D35" s="47" t="str">
        <f>VLOOKUP(F35,'Tablica rezultata'!D:K,8,FALSE)</f>
        <v>https://vimeo.com/190383458</v>
      </c>
      <c r="E35" s="47" t="str">
        <f>VLOOKUP(F35,'Tablica rezultata'!D:L,9,0)</f>
        <v>Valentina Blašković</v>
      </c>
      <c r="F35" s="45" t="s">
        <v>1698</v>
      </c>
      <c r="G35" s="47">
        <f>VLOOKUP(F35,'Tablica rezultata'!D:I,6,0)</f>
        <v>340</v>
      </c>
      <c r="H35" s="49">
        <f>VLOOKUP(F35,'Tablica rezultata'!D:J,7,0)</f>
        <v>13</v>
      </c>
    </row>
    <row r="36" spans="1:8" ht="15.75">
      <c r="A36" s="46">
        <f>IF((AND(H36=H35,G36=G35)),A35,COUNT($G$18:G36))</f>
        <v>19</v>
      </c>
      <c r="B36" s="47" t="str">
        <f>VLOOKUP(F36,'Tablica rezultata'!D:E,2,FALSE)</f>
        <v>OŠ Draganići</v>
      </c>
      <c r="C36" s="47" t="str">
        <f>VLOOKUP(F36,'Tablica rezultata'!D:F,3,0)</f>
        <v>Draganić</v>
      </c>
      <c r="D36" s="47" t="str">
        <f>VLOOKUP(F36,'Tablica rezultata'!D:K,8,FALSE)</f>
        <v>https://vimeo.com/190096988</v>
      </c>
      <c r="E36" s="47" t="str">
        <f>VLOOKUP(F36,'Tablica rezultata'!D:L,9,0)</f>
        <v>Daniela Orlović</v>
      </c>
      <c r="F36" s="45" t="s">
        <v>2686</v>
      </c>
      <c r="G36" s="47">
        <f>VLOOKUP(F36,'Tablica rezultata'!D:I,6,0)</f>
        <v>340</v>
      </c>
      <c r="H36" s="49">
        <f>VLOOKUP(F36,'Tablica rezultata'!D:J,7,0)</f>
        <v>14</v>
      </c>
    </row>
    <row r="37" spans="1:8" ht="15.75">
      <c r="A37" s="46">
        <f>IF((AND(H37=H36,G37=G36)),A36,COUNT($G$18:G37))</f>
        <v>20</v>
      </c>
      <c r="B37" s="47" t="str">
        <f>VLOOKUP(F37,'Tablica rezultata'!D:E,2,FALSE)</f>
        <v>OŠ Dubovac</v>
      </c>
      <c r="C37" s="47" t="str">
        <f>VLOOKUP(F37,'Tablica rezultata'!D:F,3,0)</f>
        <v>Karlovac</v>
      </c>
      <c r="D37" s="47" t="str">
        <f>VLOOKUP(F37,'Tablica rezultata'!D:K,8,FALSE)</f>
        <v>https://vimeo.com/190394856</v>
      </c>
      <c r="E37" s="47" t="str">
        <f>VLOOKUP(F37,'Tablica rezultata'!D:L,9,0)</f>
        <v>Kristina Fratrović</v>
      </c>
      <c r="F37" s="45" t="s">
        <v>1834</v>
      </c>
      <c r="G37" s="47">
        <f>VLOOKUP(F37,'Tablica rezultata'!D:I,6,0)</f>
        <v>330</v>
      </c>
      <c r="H37" s="49">
        <f>VLOOKUP(F37,'Tablica rezultata'!D:J,7,0)</f>
        <v>3.5</v>
      </c>
    </row>
    <row r="38" spans="1:8" ht="15.75">
      <c r="A38" s="46">
        <f>IF((AND(H38=H37,G38=G37)),A37,COUNT($G$18:G38))</f>
        <v>21</v>
      </c>
      <c r="B38" s="47" t="str">
        <f>VLOOKUP(F38,'Tablica rezultata'!D:E,2,FALSE)</f>
        <v>OŠ Dubovac</v>
      </c>
      <c r="C38" s="47" t="str">
        <f>VLOOKUP(F38,'Tablica rezultata'!D:F,3,0)</f>
        <v>Karlovac</v>
      </c>
      <c r="D38" s="47" t="str">
        <f>VLOOKUP(F38,'Tablica rezultata'!D:K,8,FALSE)</f>
        <v>https://vimeo.com/190398028</v>
      </c>
      <c r="E38" s="47" t="str">
        <f>VLOOKUP(F38,'Tablica rezultata'!D:L,9,0)</f>
        <v>Kristina Fratrović</v>
      </c>
      <c r="F38" s="45" t="s">
        <v>1837</v>
      </c>
      <c r="G38" s="47">
        <f>VLOOKUP(F38,'Tablica rezultata'!D:I,6,0)</f>
        <v>330</v>
      </c>
      <c r="H38" s="49">
        <f>VLOOKUP(F38,'Tablica rezultata'!D:J,7,0)</f>
        <v>6.7</v>
      </c>
    </row>
    <row r="39" spans="1:8" ht="15.75">
      <c r="A39" s="46">
        <f>IF((AND(H39=H38,G39=G38)),A38,COUNT($G$18:G39))</f>
        <v>22</v>
      </c>
      <c r="B39" s="47" t="str">
        <f>VLOOKUP(F39,'Tablica rezultata'!D:E,2,FALSE)</f>
        <v>OŠ Dubovac</v>
      </c>
      <c r="C39" s="47" t="str">
        <f>VLOOKUP(F39,'Tablica rezultata'!D:F,3,0)</f>
        <v>Karlovac</v>
      </c>
      <c r="D39" s="47" t="str">
        <f>VLOOKUP(F39,'Tablica rezultata'!D:K,8,FALSE)</f>
        <v>https://vimeo.com/190397886</v>
      </c>
      <c r="E39" s="47" t="str">
        <f>VLOOKUP(F39,'Tablica rezultata'!D:L,9,0)</f>
        <v>Kristina Fratrović</v>
      </c>
      <c r="F39" s="45" t="s">
        <v>1839</v>
      </c>
      <c r="G39" s="47">
        <f>VLOOKUP(F39,'Tablica rezultata'!D:I,6,0)</f>
        <v>330</v>
      </c>
      <c r="H39" s="49">
        <f>VLOOKUP(F39,'Tablica rezultata'!D:J,7,0)</f>
        <v>6.8</v>
      </c>
    </row>
    <row r="40" spans="1:8" ht="15.75">
      <c r="A40" s="46">
        <f>IF((AND(H40=H39,G40=G39)),A39,COUNT($G$18:G40))</f>
        <v>23</v>
      </c>
      <c r="B40" s="47" t="str">
        <f>VLOOKUP(F40,'Tablica rezultata'!D:E,2,FALSE)</f>
        <v>OŠ Dubovac</v>
      </c>
      <c r="C40" s="47" t="str">
        <f>VLOOKUP(F40,'Tablica rezultata'!D:F,3,0)</f>
        <v>Karlovac</v>
      </c>
      <c r="D40" s="47" t="str">
        <f>VLOOKUP(F40,'Tablica rezultata'!D:K,8,FALSE)</f>
        <v>https://vimeo.com/190397714</v>
      </c>
      <c r="E40" s="47" t="str">
        <f>VLOOKUP(F40,'Tablica rezultata'!D:L,9,0)</f>
        <v>Kristina Fratrović</v>
      </c>
      <c r="F40" s="45" t="s">
        <v>1841</v>
      </c>
      <c r="G40" s="47">
        <f>VLOOKUP(F40,'Tablica rezultata'!D:I,6,0)</f>
        <v>330</v>
      </c>
      <c r="H40" s="49">
        <f>VLOOKUP(F40,'Tablica rezultata'!D:J,7,0)</f>
        <v>7.1</v>
      </c>
    </row>
    <row r="41" spans="1:8" ht="15.75">
      <c r="A41" s="46">
        <f>IF((AND(H41=H40,G41=G40)),A40,COUNT($G$18:G41))</f>
        <v>24</v>
      </c>
      <c r="B41" s="47" t="str">
        <f>VLOOKUP(F41,'Tablica rezultata'!D:E,2,FALSE)</f>
        <v>OŠ Dubovac</v>
      </c>
      <c r="C41" s="47" t="str">
        <f>VLOOKUP(F41,'Tablica rezultata'!D:F,3,0)</f>
        <v>Karlovac</v>
      </c>
      <c r="D41" s="47" t="str">
        <f>VLOOKUP(F41,'Tablica rezultata'!D:K,8,FALSE)</f>
        <v>https://vimeo.com/190397569</v>
      </c>
      <c r="E41" s="47" t="str">
        <f>VLOOKUP(F41,'Tablica rezultata'!D:L,9,0)</f>
        <v>Kristina Fratrović</v>
      </c>
      <c r="F41" s="45" t="s">
        <v>1843</v>
      </c>
      <c r="G41" s="47">
        <f>VLOOKUP(F41,'Tablica rezultata'!D:I,6,0)</f>
        <v>330</v>
      </c>
      <c r="H41" s="49">
        <f>VLOOKUP(F41,'Tablica rezultata'!D:J,7,0)</f>
        <v>7.4</v>
      </c>
    </row>
    <row r="42" spans="1:8" ht="15.75">
      <c r="A42" s="46">
        <f>IF((AND(H42=H41,G42=G41)),A41,COUNT($G$18:G42))</f>
        <v>25</v>
      </c>
      <c r="B42" s="47" t="str">
        <f>VLOOKUP(F42,'Tablica rezultata'!D:E,2,FALSE)</f>
        <v>OŠ Dubovac</v>
      </c>
      <c r="C42" s="47" t="str">
        <f>VLOOKUP(F42,'Tablica rezultata'!D:F,3,0)</f>
        <v>Karlovac</v>
      </c>
      <c r="D42" s="47" t="str">
        <f>VLOOKUP(F42,'Tablica rezultata'!D:K,8,FALSE)</f>
        <v>https://vimeo.com/190395568</v>
      </c>
      <c r="E42" s="47" t="str">
        <f>VLOOKUP(F42,'Tablica rezultata'!D:L,9,0)</f>
        <v>Kristina Fratrović</v>
      </c>
      <c r="F42" s="45" t="s">
        <v>1845</v>
      </c>
      <c r="G42" s="47">
        <f>VLOOKUP(F42,'Tablica rezultata'!D:I,6,0)</f>
        <v>330</v>
      </c>
      <c r="H42" s="49">
        <f>VLOOKUP(F42,'Tablica rezultata'!D:J,7,0)</f>
        <v>8.4</v>
      </c>
    </row>
    <row r="43" spans="1:8" ht="15.75">
      <c r="A43" s="46">
        <f>IF((AND(H43=H42,G43=G42)),A42,COUNT($G$18:G43))</f>
        <v>26</v>
      </c>
      <c r="B43" s="47" t="str">
        <f>VLOOKUP(F43,'Tablica rezultata'!D:E,2,FALSE)</f>
        <v>OŠ Dubovac</v>
      </c>
      <c r="C43" s="47" t="str">
        <f>VLOOKUP(F43,'Tablica rezultata'!D:F,3,0)</f>
        <v>Karlovac</v>
      </c>
      <c r="D43" s="47" t="str">
        <f>VLOOKUP(F43,'Tablica rezultata'!D:K,8,FALSE)</f>
        <v>https://vimeo.com/190397433</v>
      </c>
      <c r="E43" s="47" t="str">
        <f>VLOOKUP(F43,'Tablica rezultata'!D:L,9,0)</f>
        <v>Kristina Fratrović</v>
      </c>
      <c r="F43" s="45" t="s">
        <v>1847</v>
      </c>
      <c r="G43" s="47">
        <f>VLOOKUP(F43,'Tablica rezultata'!D:I,6,0)</f>
        <v>330</v>
      </c>
      <c r="H43" s="49">
        <f>VLOOKUP(F43,'Tablica rezultata'!D:J,7,0)</f>
        <v>8.5</v>
      </c>
    </row>
    <row r="44" spans="1:8" ht="15.75">
      <c r="A44" s="46">
        <f>IF((AND(H44=H43,G44=G43)),A43,COUNT($G$18:G44))</f>
        <v>27</v>
      </c>
      <c r="B44" s="47" t="str">
        <f>VLOOKUP(F44,'Tablica rezultata'!D:E,2,FALSE)</f>
        <v>OŠ  "Josipdol"</v>
      </c>
      <c r="C44" s="47" t="str">
        <f>VLOOKUP(F44,'Tablica rezultata'!D:F,3,0)</f>
        <v>Josipdol</v>
      </c>
      <c r="D44" s="47" t="str">
        <f>VLOOKUP(F44,'Tablica rezultata'!D:K,8,FALSE)</f>
        <v>https://vimeo.com/190357649</v>
      </c>
      <c r="E44" s="47" t="str">
        <f>VLOOKUP(F44,'Tablica rezultata'!D:L,9,0)</f>
        <v>Katarina Butković</v>
      </c>
      <c r="F44" s="45" t="s">
        <v>1371</v>
      </c>
      <c r="G44" s="47">
        <f>VLOOKUP(F44,'Tablica rezultata'!D:I,6,0)</f>
        <v>330</v>
      </c>
      <c r="H44" s="49">
        <f>VLOOKUP(F44,'Tablica rezultata'!D:J,7,0)</f>
        <v>12.4</v>
      </c>
    </row>
    <row r="45" spans="1:8" ht="15.75">
      <c r="A45" s="46">
        <f>IF((AND(H45=H44,G45=G44)),A44,COUNT($G$18:G45))</f>
        <v>28</v>
      </c>
      <c r="B45" s="47" t="str">
        <f>VLOOKUP(F45,'Tablica rezultata'!D:E,2,FALSE)</f>
        <v>OŠ  "Josipdol"</v>
      </c>
      <c r="C45" s="47" t="str">
        <f>VLOOKUP(F45,'Tablica rezultata'!D:F,3,0)</f>
        <v>Josipdol</v>
      </c>
      <c r="D45" s="47" t="str">
        <f>VLOOKUP(F45,'Tablica rezultata'!D:K,8,FALSE)</f>
        <v>https://vimeo.com/190358426</v>
      </c>
      <c r="E45" s="47" t="str">
        <f>VLOOKUP(F45,'Tablica rezultata'!D:L,9,0)</f>
        <v>Katarina Butković</v>
      </c>
      <c r="F45" s="45" t="s">
        <v>1375</v>
      </c>
      <c r="G45" s="47">
        <f>VLOOKUP(F45,'Tablica rezultata'!D:I,6,0)</f>
        <v>330</v>
      </c>
      <c r="H45" s="49">
        <f>VLOOKUP(F45,'Tablica rezultata'!D:J,7,0)</f>
        <v>12.7</v>
      </c>
    </row>
    <row r="46" spans="1:8" ht="15.75">
      <c r="A46" s="46">
        <f>IF((AND(H46=H45,G46=G45)),A45,COUNT($G$18:G46))</f>
        <v>29</v>
      </c>
      <c r="B46" s="47" t="str">
        <f>VLOOKUP(F46,'Tablica rezultata'!D:E,2,FALSE)</f>
        <v>OŠ  "Josipdol"</v>
      </c>
      <c r="C46" s="47" t="str">
        <f>VLOOKUP(F46,'Tablica rezultata'!D:F,3,0)</f>
        <v>Josipdol</v>
      </c>
      <c r="D46" s="47" t="str">
        <f>VLOOKUP(F46,'Tablica rezultata'!D:K,8,FALSE)</f>
        <v>https://vimeo.com/190357654</v>
      </c>
      <c r="E46" s="47" t="str">
        <f>VLOOKUP(F46,'Tablica rezultata'!D:L,9,0)</f>
        <v>Katarina Butković</v>
      </c>
      <c r="F46" s="45" t="s">
        <v>1378</v>
      </c>
      <c r="G46" s="47">
        <f>VLOOKUP(F46,'Tablica rezultata'!D:I,6,0)</f>
        <v>330</v>
      </c>
      <c r="H46" s="49">
        <f>VLOOKUP(F46,'Tablica rezultata'!D:J,7,0)</f>
        <v>13</v>
      </c>
    </row>
    <row r="47" spans="1:8" ht="15.75">
      <c r="A47" s="46">
        <f>IF((AND(H47=H46,G47=G46)),A46,COUNT($G$18:G47))</f>
        <v>30</v>
      </c>
      <c r="B47" s="47" t="str">
        <f>VLOOKUP(F47,'Tablica rezultata'!D:E,2,FALSE)</f>
        <v>OŠ Draganići</v>
      </c>
      <c r="C47" s="47" t="str">
        <f>VLOOKUP(F47,'Tablica rezultata'!D:F,3,0)</f>
        <v>Draganić</v>
      </c>
      <c r="D47" s="47" t="str">
        <f>VLOOKUP(F47,'Tablica rezultata'!D:K,8,FALSE)</f>
        <v>https://vimeo.com/190096644</v>
      </c>
      <c r="E47" s="47" t="str">
        <f>VLOOKUP(F47,'Tablica rezultata'!D:L,9,0)</f>
        <v>Daniela Orlović</v>
      </c>
      <c r="F47" s="45" t="s">
        <v>2685</v>
      </c>
      <c r="G47" s="48">
        <f>VLOOKUP(F47,'Tablica rezultata'!D:I,6,0)</f>
        <v>330</v>
      </c>
      <c r="H47" s="49">
        <f>VLOOKUP(F47,'Tablica rezultata'!D:J,7,0)</f>
        <v>15</v>
      </c>
    </row>
    <row r="48" spans="1:8" ht="15.75">
      <c r="A48" s="46">
        <f>IF((AND(H48=H47,G48=G47)),A47,COUNT($G$18:G48))</f>
        <v>31</v>
      </c>
      <c r="B48" s="47" t="str">
        <f>VLOOKUP(F48,'Tablica rezultata'!D:E,2,FALSE)</f>
        <v>OŠ  "Josipdol"</v>
      </c>
      <c r="C48" s="47" t="str">
        <f>VLOOKUP(F48,'Tablica rezultata'!D:F,3,0)</f>
        <v>Josipdol</v>
      </c>
      <c r="D48" s="47" t="str">
        <f>VLOOKUP(F48,'Tablica rezultata'!D:K,8,FALSE)</f>
        <v>https://vimeo.com/190357652</v>
      </c>
      <c r="E48" s="47" t="str">
        <f>VLOOKUP(F48,'Tablica rezultata'!D:L,9,0)</f>
        <v>Katarina Butković</v>
      </c>
      <c r="F48" s="45" t="s">
        <v>1384</v>
      </c>
      <c r="G48" s="47">
        <f>VLOOKUP(F48,'Tablica rezultata'!D:I,6,0)</f>
        <v>330</v>
      </c>
      <c r="H48" s="49">
        <f>VLOOKUP(F48,'Tablica rezultata'!D:J,7,0)</f>
        <v>15.8</v>
      </c>
    </row>
    <row r="49" spans="1:8" ht="15.75">
      <c r="A49" s="46">
        <f>IF((AND(H49=H48,G49=G48)),A48,COUNT($G$18:G49))</f>
        <v>32</v>
      </c>
      <c r="B49" s="47" t="str">
        <f>VLOOKUP(F49,'Tablica rezultata'!D:E,2,FALSE)</f>
        <v>OŠ  "Josipdol"</v>
      </c>
      <c r="C49" s="47" t="str">
        <f>VLOOKUP(F49,'Tablica rezultata'!D:F,3,0)</f>
        <v>Josipdol</v>
      </c>
      <c r="D49" s="47" t="str">
        <f>VLOOKUP(F49,'Tablica rezultata'!D:K,8,FALSE)</f>
        <v>https://vimeo.com/190357653</v>
      </c>
      <c r="E49" s="47" t="str">
        <f>VLOOKUP(F49,'Tablica rezultata'!D:L,9,0)</f>
        <v>Katarina Butković</v>
      </c>
      <c r="F49" s="45" t="s">
        <v>1381</v>
      </c>
      <c r="G49" s="47">
        <f>VLOOKUP(F49,'Tablica rezultata'!D:I,6,0)</f>
        <v>320</v>
      </c>
      <c r="H49" s="49">
        <f>VLOOKUP(F49,'Tablica rezultata'!D:J,7,0)</f>
        <v>15.3</v>
      </c>
    </row>
    <row r="50" spans="1:8" ht="15.75">
      <c r="A50" s="46">
        <f>IF((AND(H50=H49,G50=G49)),A49,COUNT($G$18:G50))</f>
        <v>33</v>
      </c>
      <c r="B50" s="47" t="str">
        <f>VLOOKUP(F50,'Tablica rezultata'!D:E,2,FALSE)</f>
        <v>Oš Mahično</v>
      </c>
      <c r="C50" s="47" t="str">
        <f>VLOOKUP(F50,'Tablica rezultata'!D:F,3,0)</f>
        <v>Karlovac</v>
      </c>
      <c r="D50" s="47" t="str">
        <f>VLOOKUP(F50,'Tablica rezultata'!D:K,8,FALSE)</f>
        <v>https://vimeo.com/190245117</v>
      </c>
      <c r="E50" s="47" t="str">
        <f>VLOOKUP(F50,'Tablica rezultata'!D:L,9,0)</f>
        <v>Sanja Španić</v>
      </c>
      <c r="F50" s="45" t="s">
        <v>991</v>
      </c>
      <c r="G50" s="47">
        <f>VLOOKUP(F50,'Tablica rezultata'!D:I,6,0)</f>
        <v>300</v>
      </c>
      <c r="H50" s="49">
        <f>VLOOKUP(F50,'Tablica rezultata'!D:J,7,0)</f>
        <v>9.1999999999999993</v>
      </c>
    </row>
    <row r="51" spans="1:8" ht="15.75">
      <c r="A51" s="46">
        <f>IF((AND(H51=H50,G51=G50)),A50,COUNT($G$18:G51))</f>
        <v>34</v>
      </c>
      <c r="B51" s="47" t="str">
        <f>VLOOKUP(F51,'Tablica rezultata'!D:E,2,FALSE)</f>
        <v>Oš Mahično</v>
      </c>
      <c r="C51" s="47" t="str">
        <f>VLOOKUP(F51,'Tablica rezultata'!D:F,3,0)</f>
        <v>Karlovac</v>
      </c>
      <c r="D51" s="47" t="str">
        <f>VLOOKUP(F51,'Tablica rezultata'!D:K,8,FALSE)</f>
        <v>https://vimeo.com/190255808</v>
      </c>
      <c r="E51" s="47" t="str">
        <f>VLOOKUP(F51,'Tablica rezultata'!D:L,9,0)</f>
        <v>Sanja Španić</v>
      </c>
      <c r="F51" s="45" t="s">
        <v>997</v>
      </c>
      <c r="G51" s="47">
        <f>VLOOKUP(F51,'Tablica rezultata'!D:I,6,0)</f>
        <v>300</v>
      </c>
      <c r="H51" s="49">
        <f>VLOOKUP(F51,'Tablica rezultata'!D:J,7,0)</f>
        <v>9.86</v>
      </c>
    </row>
    <row r="52" spans="1:8" ht="15.75">
      <c r="A52" s="46">
        <f>IF((AND(H52=H51,G52=G51)),A51,COUNT($G$18:G52))</f>
        <v>35</v>
      </c>
      <c r="B52" s="47" t="str">
        <f>VLOOKUP(F52,'Tablica rezultata'!D:E,2,FALSE)</f>
        <v>Oš Mahično</v>
      </c>
      <c r="C52" s="47" t="str">
        <f>VLOOKUP(F52,'Tablica rezultata'!D:F,3,0)</f>
        <v>Karlovac</v>
      </c>
      <c r="D52" s="47" t="str">
        <f>VLOOKUP(F52,'Tablica rezultata'!D:K,8,FALSE)</f>
        <v>https://vimeo.com/190250833</v>
      </c>
      <c r="E52" s="47" t="str">
        <f>VLOOKUP(F52,'Tablica rezultata'!D:L,9,0)</f>
        <v>Sanja Španić</v>
      </c>
      <c r="F52" s="45" t="s">
        <v>995</v>
      </c>
      <c r="G52" s="47">
        <f>VLOOKUP(F52,'Tablica rezultata'!D:I,6,0)</f>
        <v>300</v>
      </c>
      <c r="H52" s="49">
        <f>VLOOKUP(F52,'Tablica rezultata'!D:J,7,0)</f>
        <v>10.75</v>
      </c>
    </row>
    <row r="53" spans="1:8" ht="15.75">
      <c r="A53" s="46">
        <f>IF((AND(H53=H52,G53=G52)),A52,COUNT($G$18:G53))</f>
        <v>36</v>
      </c>
      <c r="B53" s="47" t="str">
        <f>VLOOKUP(F53,'Tablica rezultata'!D:E,2,FALSE)</f>
        <v>OŠ Draganići</v>
      </c>
      <c r="C53" s="47" t="str">
        <f>VLOOKUP(F53,'Tablica rezultata'!D:F,3,0)</f>
        <v>Draganić</v>
      </c>
      <c r="D53" s="47" t="str">
        <f>VLOOKUP(F53,'Tablica rezultata'!D:K,8,FALSE)</f>
        <v>https://vimeo.com/190096134</v>
      </c>
      <c r="E53" s="47" t="str">
        <f>VLOOKUP(F53,'Tablica rezultata'!D:L,9,0)</f>
        <v>Daniela Orlović</v>
      </c>
      <c r="F53" s="45" t="s">
        <v>2684</v>
      </c>
      <c r="G53" s="48">
        <f>VLOOKUP(F53,'Tablica rezultata'!D:I,6,0)</f>
        <v>240</v>
      </c>
      <c r="H53" s="49">
        <f>VLOOKUP(F53,'Tablica rezultata'!D:J,7,0)</f>
        <v>13</v>
      </c>
    </row>
    <row r="54" spans="1:8" ht="15.75">
      <c r="A54" s="46">
        <f>IF((AND(H54=H53,G54=G53)),A53,COUNT($G$18:G54))</f>
        <v>37</v>
      </c>
      <c r="B54" s="47" t="str">
        <f>VLOOKUP(F54,'Tablica rezultata'!D:E,2,FALSE)</f>
        <v>OŠ Draganići</v>
      </c>
      <c r="C54" s="47" t="str">
        <f>VLOOKUP(F54,'Tablica rezultata'!D:F,3,0)</f>
        <v>Draganić</v>
      </c>
      <c r="D54" s="47" t="str">
        <f>VLOOKUP(F54,'Tablica rezultata'!D:K,8,FALSE)</f>
        <v>https://vimeo.com/190102633</v>
      </c>
      <c r="E54" s="47" t="str">
        <f>VLOOKUP(F54,'Tablica rezultata'!D:L,9,0)</f>
        <v>Daniela Orlović</v>
      </c>
      <c r="F54" s="45" t="s">
        <v>2689</v>
      </c>
      <c r="G54" s="47">
        <f>VLOOKUP(F54,'Tablica rezultata'!D:I,6,0)</f>
        <v>150</v>
      </c>
      <c r="H54" s="49">
        <f>VLOOKUP(F54,'Tablica rezultata'!D:J,7,0)</f>
        <v>13</v>
      </c>
    </row>
    <row r="55" spans="1:8" ht="15.75">
      <c r="A55" s="46">
        <f>IF((AND(H55=H54,G55=G54)),A54,COUNT($G$18:G55))</f>
        <v>38</v>
      </c>
      <c r="B55" s="47" t="str">
        <f>VLOOKUP(F55,'Tablica rezultata'!D:E,2,FALSE)</f>
        <v>OŠ Draganići</v>
      </c>
      <c r="C55" s="47" t="str">
        <f>VLOOKUP(F55,'Tablica rezultata'!D:F,3,0)</f>
        <v>Draganić</v>
      </c>
      <c r="D55" s="47" t="str">
        <f>VLOOKUP(F55,'Tablica rezultata'!D:K,8,FALSE)</f>
        <v>https://vimeo.com/190106148</v>
      </c>
      <c r="E55" s="47" t="str">
        <f>VLOOKUP(F55,'Tablica rezultata'!D:L,9,0)</f>
        <v>Daniela Orlović</v>
      </c>
      <c r="F55" s="45" t="s">
        <v>2690</v>
      </c>
      <c r="G55" s="47">
        <f>VLOOKUP(F55,'Tablica rezultata'!D:I,6,0)</f>
        <v>80</v>
      </c>
      <c r="H55" s="49">
        <f>VLOOKUP(F55,'Tablica rezultata'!D:J,7,0)</f>
        <v>15</v>
      </c>
    </row>
  </sheetData>
  <sortState ref="A18:H55">
    <sortCondition descending="1" ref="G18:G55"/>
    <sortCondition ref="H18:H55"/>
  </sortState>
  <mergeCells count="1">
    <mergeCell ref="B1:F1"/>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49"/>
  <sheetViews>
    <sheetView zoomScaleNormal="100" workbookViewId="0"/>
  </sheetViews>
  <sheetFormatPr defaultRowHeight="15"/>
  <cols>
    <col min="1" max="1" width="9.140625" style="10"/>
    <col min="2" max="2" width="51" style="10" bestFit="1" customWidth="1"/>
    <col min="3" max="3" width="30.7109375" style="10" bestFit="1" customWidth="1"/>
    <col min="4" max="4" width="29.42578125" style="10" bestFit="1" customWidth="1"/>
    <col min="5" max="5" width="22.7109375" style="10" bestFit="1" customWidth="1"/>
    <col min="6" max="6" width="21.140625" style="10" bestFit="1" customWidth="1"/>
    <col min="7" max="7" width="9.140625" style="10" bestFit="1" customWidth="1"/>
    <col min="8" max="8" width="31" style="10" bestFit="1" customWidth="1"/>
  </cols>
  <sheetData>
    <row r="1" spans="1:16" ht="23.25">
      <c r="B1" s="54" t="s">
        <v>2879</v>
      </c>
      <c r="C1" s="54"/>
      <c r="D1" s="54"/>
      <c r="E1" s="54"/>
      <c r="F1" s="54"/>
      <c r="G1" s="18"/>
      <c r="H1" s="18"/>
    </row>
    <row r="2" spans="1:16" ht="18.75">
      <c r="B2" s="19" t="s">
        <v>13</v>
      </c>
      <c r="C2" s="20"/>
      <c r="D2" s="13"/>
      <c r="E2" s="13"/>
      <c r="F2" s="13"/>
      <c r="G2" s="13"/>
      <c r="H2" s="13"/>
      <c r="I2" s="13"/>
      <c r="J2" s="12"/>
      <c r="K2" s="11"/>
      <c r="L2" s="12"/>
      <c r="M2" s="12"/>
      <c r="N2" s="14"/>
      <c r="O2" s="14"/>
    </row>
    <row r="3" spans="1:16">
      <c r="B3" s="20"/>
      <c r="C3" s="20"/>
      <c r="D3" s="13"/>
      <c r="E3" s="13"/>
      <c r="F3" s="13"/>
      <c r="G3" s="13"/>
      <c r="H3" s="13"/>
      <c r="I3" s="11"/>
      <c r="J3" s="12"/>
      <c r="K3" s="11"/>
      <c r="L3" s="12"/>
      <c r="M3" s="12"/>
      <c r="N3" s="14"/>
      <c r="O3" s="14"/>
    </row>
    <row r="4" spans="1:16" ht="42" customHeight="1">
      <c r="A4" s="43" t="s">
        <v>2</v>
      </c>
      <c r="B4" s="22" t="s">
        <v>2641</v>
      </c>
      <c r="C4" s="22" t="s">
        <v>2644</v>
      </c>
      <c r="D4" s="22" t="s">
        <v>9</v>
      </c>
      <c r="E4" s="22" t="s">
        <v>4</v>
      </c>
      <c r="F4" s="22" t="s">
        <v>2642</v>
      </c>
      <c r="G4" s="22" t="s">
        <v>2956</v>
      </c>
      <c r="H4" s="22" t="s">
        <v>5</v>
      </c>
      <c r="I4" s="11"/>
      <c r="J4" s="11"/>
      <c r="K4" s="12"/>
      <c r="L4" s="11"/>
      <c r="M4" s="12"/>
      <c r="N4" s="12"/>
      <c r="O4" s="14"/>
      <c r="P4" s="14"/>
    </row>
    <row r="5" spans="1:16" ht="15.75">
      <c r="A5" s="46">
        <f>IF((AND(H5=H4,G5=G4)),A4,COUNT($G$5:G5))</f>
        <v>1</v>
      </c>
      <c r="B5" s="47" t="str">
        <f>VLOOKUP(F5,'Tablica rezultata'!D:E,2,FALSE)</f>
        <v>OŠ Donja Dubrava</v>
      </c>
      <c r="C5" s="47" t="str">
        <f>VLOOKUP(F5,'Tablica rezultata'!D:F,3,0)</f>
        <v>Donja Dubrava</v>
      </c>
      <c r="D5" s="47" t="str">
        <f>VLOOKUP(F5,'Tablica rezultata'!D:K,8,FALSE)</f>
        <v>https://vimeo.com/groups/414712/videos/190260974</v>
      </c>
      <c r="E5" s="47" t="str">
        <f>VLOOKUP(F5,'Tablica rezultata'!D:L,9,0)</f>
        <v>Mladen Žerjav</v>
      </c>
      <c r="F5" s="44" t="s">
        <v>1184</v>
      </c>
      <c r="G5" s="47">
        <f>VLOOKUP(F5,'Tablica rezultata'!D:I,6,0)</f>
        <v>190</v>
      </c>
      <c r="H5" s="49">
        <f>VLOOKUP(F5,'Tablica rezultata'!D:J,7,0)</f>
        <v>6.1</v>
      </c>
      <c r="I5" s="11"/>
      <c r="J5" s="11"/>
      <c r="K5" s="12"/>
      <c r="L5" s="11"/>
      <c r="M5" s="12"/>
      <c r="N5" s="12"/>
      <c r="O5" s="14"/>
      <c r="P5" s="14"/>
    </row>
    <row r="6" spans="1:16" ht="15.75">
      <c r="A6" s="46">
        <f>IF((AND(H6=H5,G6=G5)),A5,COUNT($G$5:G6))</f>
        <v>2</v>
      </c>
      <c r="B6" s="47" t="str">
        <f>VLOOKUP(F6,'Tablica rezultata'!D:E,2,FALSE)</f>
        <v>OŠ Donja Dubrava</v>
      </c>
      <c r="C6" s="47" t="str">
        <f>VLOOKUP(F6,'Tablica rezultata'!D:F,3,0)</f>
        <v>Donja Dubrava</v>
      </c>
      <c r="D6" s="47" t="str">
        <f>VLOOKUP(F6,'Tablica rezultata'!D:K,8,FALSE)</f>
        <v>https://vimeo.com/groups/414712/videos/190261023</v>
      </c>
      <c r="E6" s="47" t="str">
        <f>VLOOKUP(F6,'Tablica rezultata'!D:L,9,0)</f>
        <v>Mladen Žerjav</v>
      </c>
      <c r="F6" s="44" t="s">
        <v>1186</v>
      </c>
      <c r="G6" s="47">
        <f>VLOOKUP(F6,'Tablica rezultata'!D:I,6,0)</f>
        <v>190</v>
      </c>
      <c r="H6" s="49">
        <f>VLOOKUP(F6,'Tablica rezultata'!D:J,7,0)</f>
        <v>6.2</v>
      </c>
      <c r="I6" s="11"/>
      <c r="J6" s="11"/>
      <c r="K6" s="12"/>
      <c r="L6" s="11"/>
      <c r="M6" s="12"/>
      <c r="N6" s="12"/>
      <c r="O6" s="14"/>
      <c r="P6" s="14"/>
    </row>
    <row r="7" spans="1:16" ht="15.75">
      <c r="A7" s="46">
        <f>IF((AND(H7=H6,G7=G6)),A6,COUNT($G$5:G7))</f>
        <v>2</v>
      </c>
      <c r="B7" s="47" t="str">
        <f>VLOOKUP(F7,'Tablica rezultata'!D:E,2,FALSE)</f>
        <v>OŠ Donja Dubrava</v>
      </c>
      <c r="C7" s="47" t="str">
        <f>VLOOKUP(F7,'Tablica rezultata'!D:F,3,0)</f>
        <v>Donja Dubrava</v>
      </c>
      <c r="D7" s="47" t="str">
        <f>VLOOKUP(F7,'Tablica rezultata'!D:K,8,FALSE)</f>
        <v>https://vimeo.com/groups/414712/videos/190261221</v>
      </c>
      <c r="E7" s="47" t="str">
        <f>VLOOKUP(F7,'Tablica rezultata'!D:L,9,0)</f>
        <v>Mladen Žerjav</v>
      </c>
      <c r="F7" s="44" t="s">
        <v>1190</v>
      </c>
      <c r="G7" s="47">
        <f>VLOOKUP(F7,'Tablica rezultata'!D:I,6,0)</f>
        <v>190</v>
      </c>
      <c r="H7" s="49">
        <f>VLOOKUP(F7,'Tablica rezultata'!D:J,7,0)</f>
        <v>6.2</v>
      </c>
      <c r="I7" s="11"/>
      <c r="J7" s="11"/>
      <c r="K7" s="12"/>
      <c r="L7" s="11"/>
      <c r="M7" s="12"/>
      <c r="N7" s="12"/>
      <c r="O7" s="14"/>
      <c r="P7" s="14"/>
    </row>
    <row r="8" spans="1:16" ht="15.75">
      <c r="A8" s="46">
        <f>IF((AND(H8=H7,G8=G7)),A7,COUNT($G$5:G8))</f>
        <v>4</v>
      </c>
      <c r="B8" s="47" t="str">
        <f>VLOOKUP(F8,'Tablica rezultata'!D:E,2,FALSE)</f>
        <v>OŠ Donja Dubrava</v>
      </c>
      <c r="C8" s="47" t="str">
        <f>VLOOKUP(F8,'Tablica rezultata'!D:F,3,0)</f>
        <v>Donja Dubrava</v>
      </c>
      <c r="D8" s="47" t="str">
        <f>VLOOKUP(F8,'Tablica rezultata'!D:K,8,FALSE)</f>
        <v>https://vimeo.com/groups/414712/videos/190260202</v>
      </c>
      <c r="E8" s="47" t="str">
        <f>VLOOKUP(F8,'Tablica rezultata'!D:L,9,0)</f>
        <v>Mladen Žerjav</v>
      </c>
      <c r="F8" s="44" t="s">
        <v>1181</v>
      </c>
      <c r="G8" s="47">
        <f>VLOOKUP(F8,'Tablica rezultata'!D:I,6,0)</f>
        <v>190</v>
      </c>
      <c r="H8" s="49">
        <f>VLOOKUP(F8,'Tablica rezultata'!D:J,7,0)</f>
        <v>6.3</v>
      </c>
      <c r="I8" s="11"/>
      <c r="J8" s="11"/>
      <c r="K8" s="12"/>
      <c r="L8" s="11"/>
      <c r="M8" s="12"/>
      <c r="N8" s="12"/>
      <c r="O8" s="14"/>
      <c r="P8" s="14"/>
    </row>
    <row r="9" spans="1:16" ht="15.75">
      <c r="A9" s="46">
        <f>IF((AND(H9=H8,G9=G8)),A8,COUNT($G$5:G9))</f>
        <v>4</v>
      </c>
      <c r="B9" s="47" t="str">
        <f>VLOOKUP(F9,'Tablica rezultata'!D:E,2,FALSE)</f>
        <v>OŠ Donja Dubrava</v>
      </c>
      <c r="C9" s="47" t="str">
        <f>VLOOKUP(F9,'Tablica rezultata'!D:F,3,0)</f>
        <v>Donja Dubrava</v>
      </c>
      <c r="D9" s="47" t="str">
        <f>VLOOKUP(F9,'Tablica rezultata'!D:K,8,FALSE)</f>
        <v>https://vimeo.com/groups/414712/videos/190261073</v>
      </c>
      <c r="E9" s="47" t="str">
        <f>VLOOKUP(F9,'Tablica rezultata'!D:L,9,0)</f>
        <v>Mladen Žerjav</v>
      </c>
      <c r="F9" s="44" t="s">
        <v>1188</v>
      </c>
      <c r="G9" s="47">
        <f>VLOOKUP(F9,'Tablica rezultata'!D:I,6,0)</f>
        <v>190</v>
      </c>
      <c r="H9" s="49">
        <f>VLOOKUP(F9,'Tablica rezultata'!D:J,7,0)</f>
        <v>6.3</v>
      </c>
      <c r="I9" s="11"/>
      <c r="J9" s="11"/>
      <c r="K9" s="12"/>
      <c r="L9" s="11"/>
      <c r="M9" s="12"/>
      <c r="N9" s="12"/>
      <c r="O9" s="14"/>
      <c r="P9" s="14"/>
    </row>
    <row r="10" spans="1:16" ht="15.75">
      <c r="A10" s="46">
        <f>IF((AND(H10=H9,G10=G9)),A9,COUNT($G$5:G10))</f>
        <v>6</v>
      </c>
      <c r="B10" s="47" t="str">
        <f>VLOOKUP(F10,'Tablica rezultata'!D:E,2,FALSE)</f>
        <v>Udruga za održivi razvoj Hrvatske</v>
      </c>
      <c r="C10" s="47" t="str">
        <f>VLOOKUP(F10,'Tablica rezultata'!D:F,3,0)</f>
        <v>Koprivnica</v>
      </c>
      <c r="D10" s="47" t="str">
        <f>VLOOKUP(F10,'Tablica rezultata'!D:K,8,FALSE)</f>
        <v>https://vimeo.com/190262142</v>
      </c>
      <c r="E10" s="47" t="str">
        <f>VLOOKUP(F10,'Tablica rezultata'!D:L,9,0)</f>
        <v>Tijana Martić</v>
      </c>
      <c r="F10" s="44" t="s">
        <v>1064</v>
      </c>
      <c r="G10" s="48">
        <f>VLOOKUP(F10,'Tablica rezultata'!D:I,6,0)</f>
        <v>180</v>
      </c>
      <c r="H10" s="49">
        <f>VLOOKUP(F10,'Tablica rezultata'!D:J,7,0)</f>
        <v>8</v>
      </c>
      <c r="I10" s="11"/>
      <c r="J10" s="11"/>
      <c r="K10" s="12"/>
      <c r="L10" s="11"/>
      <c r="M10" s="12"/>
      <c r="N10" s="12"/>
      <c r="O10" s="14"/>
      <c r="P10" s="14"/>
    </row>
    <row r="11" spans="1:16" ht="15.75">
      <c r="A11" s="46">
        <f>IF((AND(H11=H10,G11=G10)),A10,COUNT($G$5:G11))</f>
        <v>6</v>
      </c>
      <c r="B11" s="47" t="str">
        <f>VLOOKUP(F11,'Tablica rezultata'!D:E,2,FALSE)</f>
        <v>Udruga za održivi razvoj Hrvatske</v>
      </c>
      <c r="C11" s="47" t="str">
        <f>VLOOKUP(F11,'Tablica rezultata'!D:F,3,0)</f>
        <v>Koprivnica</v>
      </c>
      <c r="D11" s="47" t="str">
        <f>VLOOKUP(F11,'Tablica rezultata'!D:K,8,FALSE)</f>
        <v>https://vimeo.com/190264355</v>
      </c>
      <c r="E11" s="47" t="str">
        <f>VLOOKUP(F11,'Tablica rezultata'!D:L,9,0)</f>
        <v>Tijana Martić</v>
      </c>
      <c r="F11" s="44" t="s">
        <v>1067</v>
      </c>
      <c r="G11" s="48">
        <f>VLOOKUP(F11,'Tablica rezultata'!D:I,6,0)</f>
        <v>180</v>
      </c>
      <c r="H11" s="49">
        <f>VLOOKUP(F11,'Tablica rezultata'!D:J,7,0)</f>
        <v>8</v>
      </c>
      <c r="I11" s="11"/>
      <c r="J11" s="11"/>
      <c r="K11" s="12"/>
      <c r="L11" s="11"/>
      <c r="M11" s="12"/>
      <c r="N11" s="12"/>
      <c r="O11" s="14"/>
      <c r="P11" s="14"/>
    </row>
    <row r="12" spans="1:16" ht="15.75">
      <c r="A12" s="46">
        <f>IF((AND(H12=H11,G12=G11)),A11,COUNT($G$5:G12))</f>
        <v>8</v>
      </c>
      <c r="B12" s="47" t="str">
        <f>VLOOKUP(F12,'Tablica rezultata'!D:E,2,FALSE)</f>
        <v>OŠ Svibovec Toplički</v>
      </c>
      <c r="C12" s="47" t="str">
        <f>VLOOKUP(F12,'Tablica rezultata'!D:F,3,0)</f>
        <v>Svibovec, Varaždinske Toplice</v>
      </c>
      <c r="D12" s="47" t="str">
        <f>VLOOKUP(F12,'Tablica rezultata'!D:K,8,FALSE)</f>
        <v>https://vimeo.com/190287710</v>
      </c>
      <c r="E12" s="47" t="str">
        <f>VLOOKUP(F12,'Tablica rezultata'!D:L,9,0)</f>
        <v>Damir Ivančić</v>
      </c>
      <c r="F12" s="44" t="s">
        <v>2267</v>
      </c>
      <c r="G12" s="47">
        <f>VLOOKUP(F12,'Tablica rezultata'!D:I,6,0)</f>
        <v>180</v>
      </c>
      <c r="H12" s="49">
        <f>VLOOKUP(F12,'Tablica rezultata'!D:J,7,0)</f>
        <v>9</v>
      </c>
      <c r="I12" s="11"/>
      <c r="J12" s="11"/>
      <c r="K12" s="12"/>
      <c r="L12" s="11"/>
      <c r="M12" s="12"/>
      <c r="N12" s="12"/>
      <c r="O12" s="14"/>
      <c r="P12" s="14"/>
    </row>
    <row r="13" spans="1:16" ht="15.75">
      <c r="A13" s="46">
        <f>IF((AND(H13=H12,G13=G12)),A12,COUNT($G$5:G13))</f>
        <v>9</v>
      </c>
      <c r="B13" s="47" t="str">
        <f>VLOOKUP(F13,'Tablica rezultata'!D:E,2,FALSE)</f>
        <v>OŠ Svibovec Toplički</v>
      </c>
      <c r="C13" s="47" t="str">
        <f>VLOOKUP(F13,'Tablica rezultata'!D:F,3,0)</f>
        <v>Svibovec, Varaždinske Toplice</v>
      </c>
      <c r="D13" s="47" t="str">
        <f>VLOOKUP(F13,'Tablica rezultata'!D:K,8,FALSE)</f>
        <v>https://vimeo.com/190286976</v>
      </c>
      <c r="E13" s="47" t="str">
        <f>VLOOKUP(F13,'Tablica rezultata'!D:L,9,0)</f>
        <v>Damir Ivančić</v>
      </c>
      <c r="F13" s="44" t="s">
        <v>2254</v>
      </c>
      <c r="G13" s="47">
        <f>VLOOKUP(F13,'Tablica rezultata'!D:I,6,0)</f>
        <v>180</v>
      </c>
      <c r="H13" s="49">
        <f>VLOOKUP(F13,'Tablica rezultata'!D:J,7,0)</f>
        <v>10</v>
      </c>
      <c r="I13" s="11"/>
      <c r="J13" s="11"/>
      <c r="K13" s="12"/>
      <c r="L13" s="11"/>
      <c r="M13" s="12"/>
      <c r="N13" s="12"/>
      <c r="O13" s="14"/>
      <c r="P13" s="14"/>
    </row>
    <row r="14" spans="1:16" ht="15.75">
      <c r="A14" s="46">
        <f>IF((AND(H14=H13,G14=G13)),A13,COUNT($G$5:G14))</f>
        <v>9</v>
      </c>
      <c r="B14" s="47" t="str">
        <f>VLOOKUP(F14,'Tablica rezultata'!D:E,2,FALSE)</f>
        <v>OŠ Svibovec Toplički</v>
      </c>
      <c r="C14" s="47" t="str">
        <f>VLOOKUP(F14,'Tablica rezultata'!D:F,3,0)</f>
        <v>Svibovec, Varaždinske Toplice</v>
      </c>
      <c r="D14" s="47" t="str">
        <f>VLOOKUP(F14,'Tablica rezultata'!D:K,8,FALSE)</f>
        <v>https://vimeo.com/190288626</v>
      </c>
      <c r="E14" s="47" t="str">
        <f>VLOOKUP(F14,'Tablica rezultata'!D:L,9,0)</f>
        <v>Damir Ivančić</v>
      </c>
      <c r="F14" s="44" t="s">
        <v>2259</v>
      </c>
      <c r="G14" s="47">
        <f>VLOOKUP(F14,'Tablica rezultata'!D:I,6,0)</f>
        <v>180</v>
      </c>
      <c r="H14" s="49">
        <f>VLOOKUP(F14,'Tablica rezultata'!D:J,7,0)</f>
        <v>10</v>
      </c>
      <c r="I14" s="11"/>
      <c r="J14" s="11"/>
      <c r="K14" s="12"/>
      <c r="L14" s="11"/>
      <c r="M14" s="12"/>
      <c r="N14" s="12"/>
      <c r="O14" s="14"/>
      <c r="P14" s="14"/>
    </row>
    <row r="15" spans="1:16" ht="15.75">
      <c r="A15" s="46">
        <f>IF((AND(H15=H14,G15=G14)),A14,COUNT($G$5:G15))</f>
        <v>9</v>
      </c>
      <c r="B15" s="47" t="str">
        <f>VLOOKUP(F15,'Tablica rezultata'!D:E,2,FALSE)</f>
        <v>OŠ Svibovec Toplički</v>
      </c>
      <c r="C15" s="47" t="str">
        <f>VLOOKUP(F15,'Tablica rezultata'!D:F,3,0)</f>
        <v>Svibovec, Varaždinske Toplice</v>
      </c>
      <c r="D15" s="47" t="str">
        <f>VLOOKUP(F15,'Tablica rezultata'!D:K,8,FALSE)</f>
        <v>https://vimeo.com/190286538</v>
      </c>
      <c r="E15" s="47" t="str">
        <f>VLOOKUP(F15,'Tablica rezultata'!D:L,9,0)</f>
        <v>Damir Ivančić</v>
      </c>
      <c r="F15" s="44" t="s">
        <v>2263</v>
      </c>
      <c r="G15" s="47">
        <f>VLOOKUP(F15,'Tablica rezultata'!D:I,6,0)</f>
        <v>180</v>
      </c>
      <c r="H15" s="49">
        <f>VLOOKUP(F15,'Tablica rezultata'!D:J,7,0)</f>
        <v>10</v>
      </c>
      <c r="I15" s="11"/>
      <c r="J15" s="11"/>
      <c r="K15" s="12"/>
      <c r="L15" s="11"/>
      <c r="M15" s="12"/>
      <c r="N15" s="12"/>
      <c r="O15" s="14"/>
      <c r="P15" s="14"/>
    </row>
    <row r="16" spans="1:16" ht="15.75">
      <c r="A16" s="46">
        <f>IF((AND(H16=H15,G16=G15)),A15,COUNT($G$5:G16))</f>
        <v>12</v>
      </c>
      <c r="B16" s="47" t="str">
        <f>VLOOKUP(F16,'Tablica rezultata'!D:E,2,FALSE)</f>
        <v>OŠ Svibovec Toplički</v>
      </c>
      <c r="C16" s="47" t="str">
        <f>VLOOKUP(F16,'Tablica rezultata'!D:F,3,0)</f>
        <v>Svibovec, Varaždinske Toplice</v>
      </c>
      <c r="D16" s="47" t="str">
        <f>VLOOKUP(F16,'Tablica rezultata'!D:K,8,FALSE)</f>
        <v>https://vimeo.com/190289323</v>
      </c>
      <c r="E16" s="47" t="str">
        <f>VLOOKUP(F16,'Tablica rezultata'!D:L,9,0)</f>
        <v>Damir Ivančić</v>
      </c>
      <c r="F16" s="44" t="s">
        <v>2257</v>
      </c>
      <c r="G16" s="47">
        <f>VLOOKUP(F16,'Tablica rezultata'!D:I,6,0)</f>
        <v>170</v>
      </c>
      <c r="H16" s="49">
        <f>VLOOKUP(F16,'Tablica rezultata'!D:J,7,0)</f>
        <v>9</v>
      </c>
      <c r="I16" s="11"/>
      <c r="J16" s="11"/>
      <c r="K16" s="12"/>
      <c r="L16" s="11"/>
      <c r="M16" s="12"/>
      <c r="N16" s="12"/>
      <c r="O16" s="14"/>
      <c r="P16" s="14"/>
    </row>
    <row r="17" spans="1:16" ht="15.75">
      <c r="A17" s="46">
        <f>IF((AND(H17=H16,G17=G16)),A16,COUNT($G$5:G17))</f>
        <v>13</v>
      </c>
      <c r="B17" s="47" t="str">
        <f>VLOOKUP(F17,'Tablica rezultata'!D:E,2,FALSE)</f>
        <v>OŠ Svibovec Toplički</v>
      </c>
      <c r="C17" s="47" t="str">
        <f>VLOOKUP(F17,'Tablica rezultata'!D:F,3,0)</f>
        <v>Svibovec, Varaždinske Toplice</v>
      </c>
      <c r="D17" s="47" t="str">
        <f>VLOOKUP(F17,'Tablica rezultata'!D:K,8,FALSE)</f>
        <v>https://vimeo.com/190286128</v>
      </c>
      <c r="E17" s="47" t="str">
        <f>VLOOKUP(F17,'Tablica rezultata'!D:L,9,0)</f>
        <v>Damir Ivančić</v>
      </c>
      <c r="F17" s="44" t="s">
        <v>2261</v>
      </c>
      <c r="G17" s="47">
        <f>VLOOKUP(F17,'Tablica rezultata'!D:I,6,0)</f>
        <v>170</v>
      </c>
      <c r="H17" s="49">
        <f>VLOOKUP(F17,'Tablica rezultata'!D:J,7,0)</f>
        <v>10</v>
      </c>
      <c r="I17" s="11"/>
      <c r="J17" s="11"/>
      <c r="K17" s="12"/>
      <c r="L17" s="11"/>
      <c r="M17" s="12"/>
      <c r="N17" s="12"/>
      <c r="O17" s="14"/>
      <c r="P17" s="14"/>
    </row>
    <row r="18" spans="1:16" ht="15.75">
      <c r="A18" s="46">
        <f>IF((AND(H18=H17,G18=G17)),A17,COUNT($G$5:G18))</f>
        <v>13</v>
      </c>
      <c r="B18" s="47" t="str">
        <f>VLOOKUP(F18,'Tablica rezultata'!D:E,2,FALSE)</f>
        <v>OŠ Svibovec Toplički</v>
      </c>
      <c r="C18" s="47" t="str">
        <f>VLOOKUP(F18,'Tablica rezultata'!D:F,3,0)</f>
        <v>Svibovec, Varaždinske Toplice</v>
      </c>
      <c r="D18" s="47" t="str">
        <f>VLOOKUP(F18,'Tablica rezultata'!D:K,8,FALSE)</f>
        <v>https://vimeo.com/190283973</v>
      </c>
      <c r="E18" s="47" t="str">
        <f>VLOOKUP(F18,'Tablica rezultata'!D:L,9,0)</f>
        <v>Damir Ivančić</v>
      </c>
      <c r="F18" s="44" t="s">
        <v>2265</v>
      </c>
      <c r="G18" s="47">
        <f>VLOOKUP(F18,'Tablica rezultata'!D:I,6,0)</f>
        <v>170</v>
      </c>
      <c r="H18" s="49">
        <f>VLOOKUP(F18,'Tablica rezultata'!D:J,7,0)</f>
        <v>10</v>
      </c>
      <c r="I18" s="11"/>
      <c r="J18" s="11"/>
      <c r="K18" s="12"/>
      <c r="L18" s="11"/>
      <c r="M18" s="12"/>
      <c r="N18" s="12"/>
      <c r="O18" s="14"/>
      <c r="P18" s="14"/>
    </row>
    <row r="19" spans="1:16" ht="15.75">
      <c r="A19" s="46">
        <f>IF((AND(H19=H18,G19=G18)),A18,COUNT($G$5:G19))</f>
        <v>13</v>
      </c>
      <c r="B19" s="47" t="str">
        <f>VLOOKUP(F19,'Tablica rezultata'!D:E,2,FALSE)</f>
        <v>OŠ Svibovec Toplički</v>
      </c>
      <c r="C19" s="47" t="str">
        <f>VLOOKUP(F19,'Tablica rezultata'!D:F,3,0)</f>
        <v>Svibovec, Varaždinske Toplice</v>
      </c>
      <c r="D19" s="47" t="str">
        <f>VLOOKUP(F19,'Tablica rezultata'!D:K,8,FALSE)</f>
        <v>https://vimeo.com/190287385</v>
      </c>
      <c r="E19" s="47" t="str">
        <f>VLOOKUP(F19,'Tablica rezultata'!D:L,9,0)</f>
        <v>Damir Ivančić</v>
      </c>
      <c r="F19" s="44" t="s">
        <v>2269</v>
      </c>
      <c r="G19" s="47">
        <f>VLOOKUP(F19,'Tablica rezultata'!D:I,6,0)</f>
        <v>170</v>
      </c>
      <c r="H19" s="49">
        <f>VLOOKUP(F19,'Tablica rezultata'!D:J,7,0)</f>
        <v>10</v>
      </c>
      <c r="I19" s="11"/>
      <c r="J19" s="11"/>
      <c r="K19" s="12"/>
      <c r="L19" s="11"/>
      <c r="M19" s="12"/>
      <c r="N19" s="12"/>
      <c r="O19" s="14"/>
      <c r="P19" s="14"/>
    </row>
    <row r="20" spans="1:16" ht="15.75">
      <c r="A20" s="46">
        <f>IF((AND(H20=H19,G20=G19)),A19,COUNT($G$5:G20))</f>
        <v>13</v>
      </c>
      <c r="B20" s="47" t="str">
        <f>VLOOKUP(F20,'Tablica rezultata'!D:E,2,FALSE)</f>
        <v>OŠ Svibovec Toplički</v>
      </c>
      <c r="C20" s="47" t="str">
        <f>VLOOKUP(F20,'Tablica rezultata'!D:F,3,0)</f>
        <v>Svibovec, Varaždinske Toplice</v>
      </c>
      <c r="D20" s="47" t="str">
        <f>VLOOKUP(F20,'Tablica rezultata'!D:K,8,FALSE)</f>
        <v>https://vimeo.com/190285650</v>
      </c>
      <c r="E20" s="47" t="str">
        <f>VLOOKUP(F20,'Tablica rezultata'!D:L,9,0)</f>
        <v>Damir Ivančić</v>
      </c>
      <c r="F20" s="44" t="s">
        <v>2271</v>
      </c>
      <c r="G20" s="47">
        <f>VLOOKUP(F20,'Tablica rezultata'!D:I,6,0)</f>
        <v>170</v>
      </c>
      <c r="H20" s="49">
        <f>VLOOKUP(F20,'Tablica rezultata'!D:J,7,0)</f>
        <v>10</v>
      </c>
      <c r="I20" s="11"/>
      <c r="J20" s="11"/>
      <c r="K20" s="12"/>
      <c r="L20" s="11"/>
      <c r="M20" s="12"/>
      <c r="N20" s="12"/>
      <c r="O20" s="14"/>
      <c r="P20" s="14"/>
    </row>
    <row r="21" spans="1:16" ht="15.75">
      <c r="A21" s="46">
        <f>IF((AND(H21=H20,G21=G20)),A20,COUNT($G$5:G21))</f>
        <v>17</v>
      </c>
      <c r="B21" s="47" t="str">
        <f>VLOOKUP(F21,'Tablica rezultata'!D:E,2,FALSE)</f>
        <v>OŠ Donja Dubrava</v>
      </c>
      <c r="C21" s="47" t="str">
        <f>VLOOKUP(F21,'Tablica rezultata'!D:F,3,0)</f>
        <v>Donja Dubrava</v>
      </c>
      <c r="D21" s="47" t="str">
        <f>VLOOKUP(F21,'Tablica rezultata'!D:K,8,FALSE)</f>
        <v>https://vimeo.com/groups/414712/videos/190260666</v>
      </c>
      <c r="E21" s="47" t="str">
        <f>VLOOKUP(F21,'Tablica rezultata'!D:L,9,0)</f>
        <v>Mladen Žerjav</v>
      </c>
      <c r="F21" s="44" t="s">
        <v>1192</v>
      </c>
      <c r="G21" s="47">
        <f>VLOOKUP(F21,'Tablica rezultata'!D:I,6,0)</f>
        <v>90</v>
      </c>
      <c r="H21" s="49">
        <f>VLOOKUP(F21,'Tablica rezultata'!D:J,7,0)</f>
        <v>7</v>
      </c>
      <c r="I21" s="11"/>
      <c r="J21" s="11"/>
      <c r="K21" s="12"/>
      <c r="L21" s="11"/>
      <c r="M21" s="12"/>
      <c r="N21" s="12"/>
      <c r="O21" s="14"/>
      <c r="P21" s="14"/>
    </row>
    <row r="22" spans="1:16">
      <c r="A22" s="24"/>
      <c r="B22" s="24"/>
      <c r="C22" s="24"/>
      <c r="D22" s="24"/>
      <c r="E22" s="24"/>
      <c r="F22" s="24"/>
      <c r="G22" s="24"/>
      <c r="H22" s="24"/>
    </row>
    <row r="23" spans="1:16">
      <c r="A23" s="24"/>
      <c r="B23" s="24"/>
      <c r="C23" s="24"/>
      <c r="D23" s="24"/>
      <c r="E23" s="24"/>
      <c r="F23" s="24"/>
      <c r="G23" s="24"/>
      <c r="H23" s="24"/>
    </row>
    <row r="24" spans="1:16" ht="18.75">
      <c r="A24" s="24"/>
      <c r="B24" s="19" t="s">
        <v>36</v>
      </c>
      <c r="C24" s="24"/>
      <c r="D24" s="24"/>
      <c r="E24" s="24"/>
      <c r="F24" s="24"/>
      <c r="G24" s="24"/>
      <c r="H24" s="24"/>
    </row>
    <row r="25" spans="1:16" ht="18.75">
      <c r="A25" s="24"/>
      <c r="B25" s="25"/>
      <c r="C25" s="24"/>
      <c r="D25" s="24"/>
      <c r="E25" s="24"/>
      <c r="F25" s="24"/>
      <c r="G25" s="24"/>
      <c r="H25" s="24"/>
    </row>
    <row r="26" spans="1:16" ht="42" customHeight="1">
      <c r="A26" s="43" t="s">
        <v>2</v>
      </c>
      <c r="B26" s="22" t="s">
        <v>2641</v>
      </c>
      <c r="C26" s="22" t="s">
        <v>2644</v>
      </c>
      <c r="D26" s="22" t="s">
        <v>9</v>
      </c>
      <c r="E26" s="22" t="s">
        <v>4</v>
      </c>
      <c r="F26" s="22" t="s">
        <v>2642</v>
      </c>
      <c r="G26" s="22" t="s">
        <v>2956</v>
      </c>
      <c r="H26" s="22" t="s">
        <v>5</v>
      </c>
      <c r="I26" s="11"/>
      <c r="J26" s="11"/>
      <c r="K26" s="12"/>
      <c r="L26" s="11"/>
      <c r="M26" s="12"/>
      <c r="N26" s="12"/>
      <c r="O26" s="14"/>
      <c r="P26" s="14"/>
    </row>
    <row r="27" spans="1:16" ht="15.75">
      <c r="A27" s="46">
        <f>IF((AND(H27=H26,G27=G26)),A26,COUNT($G$27:G27))</f>
        <v>1</v>
      </c>
      <c r="B27" s="47" t="str">
        <f>VLOOKUP(F27,'Tablica rezultata'!D:E,2,FALSE)</f>
        <v>OŠ Vladimir Nazor Križevci</v>
      </c>
      <c r="C27" s="47" t="str">
        <f>VLOOKUP(F27,'Tablica rezultata'!D:F,3,0)</f>
        <v>Križevci</v>
      </c>
      <c r="D27" s="47" t="str">
        <f>VLOOKUP(F27,'Tablica rezultata'!D:K,8,FALSE)</f>
        <v>https://vimeo.com/189507790</v>
      </c>
      <c r="E27" s="47" t="str">
        <f>VLOOKUP(F27,'Tablica rezultata'!D:L,9,0)</f>
        <v>Tomica Turković</v>
      </c>
      <c r="F27" s="44" t="s">
        <v>2657</v>
      </c>
      <c r="G27" s="47">
        <f>VLOOKUP(F27,'Tablica rezultata'!D:I,6,0)</f>
        <v>340</v>
      </c>
      <c r="H27" s="49">
        <f>VLOOKUP(F27,'Tablica rezultata'!D:J,7,0)</f>
        <v>5.35</v>
      </c>
    </row>
    <row r="28" spans="1:16" ht="15.75">
      <c r="A28" s="46">
        <f>IF((AND(H28=H27,G28=G27)),A27,COUNT($G$27:G28))</f>
        <v>2</v>
      </c>
      <c r="B28" s="47" t="str">
        <f>VLOOKUP(F28,'Tablica rezultata'!D:E,2,FALSE)</f>
        <v>OŠ Vladimir Nazor Križevci</v>
      </c>
      <c r="C28" s="47" t="str">
        <f>VLOOKUP(F28,'Tablica rezultata'!D:F,3,0)</f>
        <v>Križevci</v>
      </c>
      <c r="D28" s="47" t="str">
        <f>VLOOKUP(F28,'Tablica rezultata'!D:K,8,FALSE)</f>
        <v>https://vimeo.com/189507787</v>
      </c>
      <c r="E28" s="47" t="str">
        <f>VLOOKUP(F28,'Tablica rezultata'!D:L,9,0)</f>
        <v>Tomica Turković</v>
      </c>
      <c r="F28" s="44" t="s">
        <v>2643</v>
      </c>
      <c r="G28" s="47">
        <f>VLOOKUP(F28,'Tablica rezultata'!D:I,6,0)</f>
        <v>340</v>
      </c>
      <c r="H28" s="49">
        <f>VLOOKUP(F28,'Tablica rezultata'!D:J,7,0)</f>
        <v>5.44</v>
      </c>
    </row>
    <row r="29" spans="1:16" ht="15.75">
      <c r="A29" s="46">
        <f>IF((AND(H29=H28,G29=G28)),A28,COUNT($G$27:G29))</f>
        <v>3</v>
      </c>
      <c r="B29" s="47" t="str">
        <f>VLOOKUP(F29,'Tablica rezultata'!D:E,2,FALSE)</f>
        <v>OŠ Vladimir Nazor Križevci</v>
      </c>
      <c r="C29" s="47" t="str">
        <f>VLOOKUP(F29,'Tablica rezultata'!D:F,3,0)</f>
        <v>Križevci</v>
      </c>
      <c r="D29" s="47" t="str">
        <f>VLOOKUP(F29,'Tablica rezultata'!D:K,8,FALSE)</f>
        <v>https://vimeo.com/189507789</v>
      </c>
      <c r="E29" s="47" t="str">
        <f>VLOOKUP(F29,'Tablica rezultata'!D:L,9,0)</f>
        <v>Tomica Turković</v>
      </c>
      <c r="F29" s="44" t="s">
        <v>2656</v>
      </c>
      <c r="G29" s="47">
        <f>VLOOKUP(F29,'Tablica rezultata'!D:I,6,0)</f>
        <v>340</v>
      </c>
      <c r="H29" s="49">
        <f>VLOOKUP(F29,'Tablica rezultata'!D:J,7,0)</f>
        <v>5.45</v>
      </c>
    </row>
    <row r="30" spans="1:16" ht="15.75">
      <c r="A30" s="46">
        <f>IF((AND(H30=H29,G30=G29)),A29,COUNT($G$27:G30))</f>
        <v>4</v>
      </c>
      <c r="B30" s="47" t="str">
        <f>VLOOKUP(F30,'Tablica rezultata'!D:E,2,FALSE)</f>
        <v>OŠ Vladimir Nazor Križevci</v>
      </c>
      <c r="C30" s="47" t="str">
        <f>VLOOKUP(F30,'Tablica rezultata'!D:F,3,0)</f>
        <v>Križevci</v>
      </c>
      <c r="D30" s="47" t="str">
        <f>VLOOKUP(F30,'Tablica rezultata'!D:K,8,FALSE)</f>
        <v>https://vimeo.com/189507783</v>
      </c>
      <c r="E30" s="47" t="str">
        <f>VLOOKUP(F30,'Tablica rezultata'!D:L,9,0)</f>
        <v>Tomica Turković</v>
      </c>
      <c r="F30" s="44" t="s">
        <v>2658</v>
      </c>
      <c r="G30" s="47">
        <f>VLOOKUP(F30,'Tablica rezultata'!D:I,6,0)</f>
        <v>340</v>
      </c>
      <c r="H30" s="49">
        <f>VLOOKUP(F30,'Tablica rezultata'!D:J,7,0)</f>
        <v>5.7</v>
      </c>
    </row>
    <row r="31" spans="1:16" ht="15.75">
      <c r="A31" s="46">
        <f>IF((AND(H31=H30,G31=G30)),A30,COUNT($G$27:G31))</f>
        <v>5</v>
      </c>
      <c r="B31" s="47" t="str">
        <f>VLOOKUP(F31,'Tablica rezultata'!D:E,2,FALSE)</f>
        <v>Udruga Zajednica tehničke kulture Koprivnica Sekcija robotike</v>
      </c>
      <c r="C31" s="47" t="str">
        <f>VLOOKUP(F31,'Tablica rezultata'!D:F,3,0)</f>
        <v>Koprivnica</v>
      </c>
      <c r="D31" s="47" t="str">
        <f>VLOOKUP(F31,'Tablica rezultata'!D:K,8,FALSE)</f>
        <v>https://vimeo.com/190371128</v>
      </c>
      <c r="E31" s="47" t="str">
        <f>VLOOKUP(F31,'Tablica rezultata'!D:L,9,0)</f>
        <v>Zdravko Horvat</v>
      </c>
      <c r="F31" s="44" t="s">
        <v>2533</v>
      </c>
      <c r="G31" s="47">
        <f>VLOOKUP(F31,'Tablica rezultata'!D:I,6,0)</f>
        <v>340</v>
      </c>
      <c r="H31" s="49">
        <f>VLOOKUP(F31,'Tablica rezultata'!D:J,7,0)</f>
        <v>6</v>
      </c>
    </row>
    <row r="32" spans="1:16" ht="15.75">
      <c r="A32" s="46">
        <f>IF((AND(H32=H31,G32=G31)),A31,COUNT($G$27:G32))</f>
        <v>6</v>
      </c>
      <c r="B32" s="47" t="str">
        <f>VLOOKUP(F32,'Tablica rezultata'!D:E,2,FALSE)</f>
        <v>OŠ Fran Koncelak</v>
      </c>
      <c r="C32" s="47" t="str">
        <f>VLOOKUP(F32,'Tablica rezultata'!D:F,3,0)</f>
        <v>Drnje</v>
      </c>
      <c r="D32" s="47" t="str">
        <f>VLOOKUP(F32,'Tablica rezultata'!D:K,8,FALSE)</f>
        <v>https://vimeo.com/190377319</v>
      </c>
      <c r="E32" s="47" t="str">
        <f>VLOOKUP(F32,'Tablica rezultata'!D:L,9,0)</f>
        <v>Vedran Janković</v>
      </c>
      <c r="F32" s="44" t="s">
        <v>1864</v>
      </c>
      <c r="G32" s="47">
        <f>VLOOKUP(F32,'Tablica rezultata'!D:I,6,0)</f>
        <v>340</v>
      </c>
      <c r="H32" s="49">
        <f>VLOOKUP(F32,'Tablica rezultata'!D:J,7,0)</f>
        <v>8</v>
      </c>
    </row>
    <row r="33" spans="1:8" ht="15.75">
      <c r="A33" s="46">
        <f>IF((AND(H33=H32,G33=G32)),A32,COUNT($G$27:G33))</f>
        <v>7</v>
      </c>
      <c r="B33" s="47" t="str">
        <f>VLOOKUP(F33,'Tablica rezultata'!D:E,2,FALSE)</f>
        <v>Udruga za održivi razvoj Hrvatske</v>
      </c>
      <c r="C33" s="47" t="str">
        <f>VLOOKUP(F33,'Tablica rezultata'!D:F,3,0)</f>
        <v>Koprivnica</v>
      </c>
      <c r="D33" s="47" t="str">
        <f>VLOOKUP(F33,'Tablica rezultata'!D:K,8,FALSE)</f>
        <v>https://vimeo.com/190264802</v>
      </c>
      <c r="E33" s="47" t="str">
        <f>VLOOKUP(F33,'Tablica rezultata'!D:L,9,0)</f>
        <v>Tijana Martić</v>
      </c>
      <c r="F33" s="44" t="s">
        <v>1069</v>
      </c>
      <c r="G33" s="47">
        <f>VLOOKUP(F33,'Tablica rezultata'!D:I,6,0)</f>
        <v>340</v>
      </c>
      <c r="H33" s="49">
        <f>VLOOKUP(F33,'Tablica rezultata'!D:J,7,0)</f>
        <v>12</v>
      </c>
    </row>
    <row r="34" spans="1:8" ht="15.75">
      <c r="A34" s="46">
        <f>IF((AND(H34=H33,G34=G33)),A33,COUNT($G$27:G34))</f>
        <v>8</v>
      </c>
      <c r="B34" s="47" t="str">
        <f>VLOOKUP(F34,'Tablica rezultata'!D:E,2,FALSE)</f>
        <v>Udruga za održivi razvoj Hrvatske</v>
      </c>
      <c r="C34" s="47" t="str">
        <f>VLOOKUP(F34,'Tablica rezultata'!D:F,3,0)</f>
        <v>Koprivnica</v>
      </c>
      <c r="D34" s="47" t="str">
        <f>VLOOKUP(F34,'Tablica rezultata'!D:K,8,FALSE)</f>
        <v>https://vimeo.com/190266993</v>
      </c>
      <c r="E34" s="47" t="str">
        <f>VLOOKUP(F34,'Tablica rezultata'!D:L,9,0)</f>
        <v>Tijana Martić</v>
      </c>
      <c r="F34" s="44" t="s">
        <v>1073</v>
      </c>
      <c r="G34" s="47">
        <f>VLOOKUP(F34,'Tablica rezultata'!D:I,6,0)</f>
        <v>340</v>
      </c>
      <c r="H34" s="49">
        <f>VLOOKUP(F34,'Tablica rezultata'!D:J,7,0)</f>
        <v>13</v>
      </c>
    </row>
    <row r="35" spans="1:8" ht="15.75">
      <c r="A35" s="46">
        <f>IF((AND(H35=H34,G35=G34)),A34,COUNT($G$27:G35))</f>
        <v>9</v>
      </c>
      <c r="B35" s="47" t="str">
        <f>VLOOKUP(F35,'Tablica rezultata'!D:E,2,FALSE)</f>
        <v>Udruga Zajednica tehničke kulture Koprivnica Sekcija robotike</v>
      </c>
      <c r="C35" s="47" t="str">
        <f>VLOOKUP(F35,'Tablica rezultata'!D:F,3,0)</f>
        <v>Koprivnica</v>
      </c>
      <c r="D35" s="47" t="str">
        <f>VLOOKUP(F35,'Tablica rezultata'!D:K,8,FALSE)</f>
        <v>https://vimeo.com/190371129</v>
      </c>
      <c r="E35" s="47" t="str">
        <f>VLOOKUP(F35,'Tablica rezultata'!D:L,9,0)</f>
        <v>Zdravko Horvat</v>
      </c>
      <c r="F35" s="44" t="s">
        <v>2535</v>
      </c>
      <c r="G35" s="47">
        <f>VLOOKUP(F35,'Tablica rezultata'!D:I,6,0)</f>
        <v>330</v>
      </c>
      <c r="H35" s="49">
        <f>VLOOKUP(F35,'Tablica rezultata'!D:J,7,0)</f>
        <v>15</v>
      </c>
    </row>
    <row r="36" spans="1:8" ht="15.75">
      <c r="A36" s="46">
        <f>IF((AND(H36=H35,G36=G35)),A35,COUNT($G$27:G36))</f>
        <v>10</v>
      </c>
      <c r="B36" s="47" t="str">
        <f>VLOOKUP(F36,'Tablica rezultata'!D:E,2,FALSE)</f>
        <v>OŠ Fran Koncelak</v>
      </c>
      <c r="C36" s="47" t="str">
        <f>VLOOKUP(F36,'Tablica rezultata'!D:F,3,0)</f>
        <v>Drnje</v>
      </c>
      <c r="D36" s="47" t="str">
        <f>VLOOKUP(F36,'Tablica rezultata'!D:K,8,FALSE)</f>
        <v>https://vimeo.com/190377320</v>
      </c>
      <c r="E36" s="47" t="str">
        <f>VLOOKUP(F36,'Tablica rezultata'!D:L,9,0)</f>
        <v>Vedran Janković</v>
      </c>
      <c r="F36" s="44" t="s">
        <v>1867</v>
      </c>
      <c r="G36" s="47">
        <f>VLOOKUP(F36,'Tablica rezultata'!D:I,6,0)</f>
        <v>320</v>
      </c>
      <c r="H36" s="49">
        <f>VLOOKUP(F36,'Tablica rezultata'!D:J,7,0)</f>
        <v>7</v>
      </c>
    </row>
    <row r="37" spans="1:8" ht="15.75">
      <c r="A37" s="46">
        <f>IF((AND(H37=H36,G37=G36)),A36,COUNT($G$27:G37))</f>
        <v>11</v>
      </c>
      <c r="B37" s="47" t="str">
        <f>VLOOKUP(F37,'Tablica rezultata'!D:E,2,FALSE)</f>
        <v>OŠ Fran Koncelak</v>
      </c>
      <c r="C37" s="47" t="str">
        <f>VLOOKUP(F37,'Tablica rezultata'!D:F,3,0)</f>
        <v>Drnje</v>
      </c>
      <c r="D37" s="47" t="str">
        <f>VLOOKUP(F37,'Tablica rezultata'!D:K,8,FALSE)</f>
        <v>https://vimeo.com/190377323</v>
      </c>
      <c r="E37" s="47" t="str">
        <f>VLOOKUP(F37,'Tablica rezultata'!D:L,9,0)</f>
        <v>Vedran Janković</v>
      </c>
      <c r="F37" s="44" t="s">
        <v>1871</v>
      </c>
      <c r="G37" s="47">
        <f>VLOOKUP(F37,'Tablica rezultata'!D:I,6,0)</f>
        <v>310</v>
      </c>
      <c r="H37" s="49">
        <f>VLOOKUP(F37,'Tablica rezultata'!D:J,7,0)</f>
        <v>9</v>
      </c>
    </row>
    <row r="38" spans="1:8" ht="15.75">
      <c r="A38" s="46">
        <f>IF((AND(H38=H37,G38=G37)),A37,COUNT($G$27:G38))</f>
        <v>12</v>
      </c>
      <c r="B38" s="47" t="str">
        <f>VLOOKUP(F38,'Tablica rezultata'!D:E,2,FALSE)</f>
        <v>OŠ Svibovec Toplički</v>
      </c>
      <c r="C38" s="47" t="str">
        <f>VLOOKUP(F38,'Tablica rezultata'!D:F,3,0)</f>
        <v>Svibovec, Varaždinske Toplice</v>
      </c>
      <c r="D38" s="47" t="str">
        <f>VLOOKUP(F38,'Tablica rezultata'!D:K,8,FALSE)</f>
        <v>https://vimeo.com/190289633</v>
      </c>
      <c r="E38" s="47" t="str">
        <f>VLOOKUP(F38,'Tablica rezultata'!D:L,9,0)</f>
        <v>Damir Ivančić</v>
      </c>
      <c r="F38" s="44" t="s">
        <v>2277</v>
      </c>
      <c r="G38" s="47">
        <f>VLOOKUP(F38,'Tablica rezultata'!D:I,6,0)</f>
        <v>310</v>
      </c>
      <c r="H38" s="49">
        <f>VLOOKUP(F38,'Tablica rezultata'!D:J,7,0)</f>
        <v>14</v>
      </c>
    </row>
    <row r="39" spans="1:8" ht="15.75">
      <c r="A39" s="46">
        <f>IF((AND(H39=H38,G39=G38)),A38,COUNT($G$27:G39))</f>
        <v>12</v>
      </c>
      <c r="B39" s="47" t="str">
        <f>VLOOKUP(F39,'Tablica rezultata'!D:E,2,FALSE)</f>
        <v>OŠ Svibovec Toplički</v>
      </c>
      <c r="C39" s="47" t="str">
        <f>VLOOKUP(F39,'Tablica rezultata'!D:F,3,0)</f>
        <v>Svibovec, Varaždinske Toplice</v>
      </c>
      <c r="D39" s="47" t="str">
        <f>VLOOKUP(F39,'Tablica rezultata'!D:K,8,FALSE)</f>
        <v>https://vimeo.com/190386886</v>
      </c>
      <c r="E39" s="47" t="str">
        <f>VLOOKUP(F39,'Tablica rezultata'!D:L,9,0)</f>
        <v>Damir Ivančić</v>
      </c>
      <c r="F39" s="44" t="s">
        <v>2279</v>
      </c>
      <c r="G39" s="47">
        <f>VLOOKUP(F39,'Tablica rezultata'!D:I,6,0)</f>
        <v>310</v>
      </c>
      <c r="H39" s="49">
        <f>VLOOKUP(F39,'Tablica rezultata'!D:J,7,0)</f>
        <v>14</v>
      </c>
    </row>
    <row r="40" spans="1:8" ht="15.75">
      <c r="A40" s="46">
        <f>IF((AND(H40=H39,G40=G39)),A39,COUNT($G$27:G40))</f>
        <v>14</v>
      </c>
      <c r="B40" s="47" t="str">
        <f>VLOOKUP(F40,'Tablica rezultata'!D:E,2,FALSE)</f>
        <v>OŠ Svibovec Toplički</v>
      </c>
      <c r="C40" s="47" t="str">
        <f>VLOOKUP(F40,'Tablica rezultata'!D:F,3,0)</f>
        <v>Svibovec, Varaždinske Toplice</v>
      </c>
      <c r="D40" s="47" t="str">
        <f>VLOOKUP(F40,'Tablica rezultata'!D:K,8,FALSE)</f>
        <v>https://vimeo.com/190387060</v>
      </c>
      <c r="E40" s="47" t="str">
        <f>VLOOKUP(F40,'Tablica rezultata'!D:L,9,0)</f>
        <v>Damir Ivančić</v>
      </c>
      <c r="F40" s="44" t="s">
        <v>2273</v>
      </c>
      <c r="G40" s="47">
        <f>VLOOKUP(F40,'Tablica rezultata'!D:I,6,0)</f>
        <v>310</v>
      </c>
      <c r="H40" s="49">
        <f>VLOOKUP(F40,'Tablica rezultata'!D:J,7,0)</f>
        <v>15</v>
      </c>
    </row>
    <row r="41" spans="1:8" ht="15.75">
      <c r="A41" s="46">
        <f>IF((AND(H41=H40,G41=G40)),A40,COUNT($G$27:G41))</f>
        <v>14</v>
      </c>
      <c r="B41" s="47" t="str">
        <f>VLOOKUP(F41,'Tablica rezultata'!D:E,2,FALSE)</f>
        <v>OŠ Svibovec Toplički</v>
      </c>
      <c r="C41" s="47" t="str">
        <f>VLOOKUP(F41,'Tablica rezultata'!D:F,3,0)</f>
        <v>Svibovec, Varaždinske Toplice</v>
      </c>
      <c r="D41" s="47" t="str">
        <f>VLOOKUP(F41,'Tablica rezultata'!D:K,8,FALSE)</f>
        <v>https://vimeo.com/190386358</v>
      </c>
      <c r="E41" s="47" t="str">
        <f>VLOOKUP(F41,'Tablica rezultata'!D:L,9,0)</f>
        <v>Damir Ivančić</v>
      </c>
      <c r="F41" s="44" t="s">
        <v>2275</v>
      </c>
      <c r="G41" s="47">
        <f>VLOOKUP(F41,'Tablica rezultata'!D:I,6,0)</f>
        <v>310</v>
      </c>
      <c r="H41" s="49">
        <f>VLOOKUP(F41,'Tablica rezultata'!D:J,7,0)</f>
        <v>15</v>
      </c>
    </row>
    <row r="42" spans="1:8" ht="15.75">
      <c r="A42" s="46">
        <f>IF((AND(H42=H41,G42=G41)),A41,COUNT($G$27:G42))</f>
        <v>16</v>
      </c>
      <c r="B42" s="47" t="str">
        <f>VLOOKUP(F42,'Tablica rezultata'!D:E,2,FALSE)</f>
        <v>Udruga Zajednica tehničke kulture Koprivnica Sekcija robotike</v>
      </c>
      <c r="C42" s="47" t="str">
        <f>VLOOKUP(F42,'Tablica rezultata'!D:F,3,0)</f>
        <v>Koprivnica</v>
      </c>
      <c r="D42" s="47" t="str">
        <f>VLOOKUP(F42,'Tablica rezultata'!D:K,8,FALSE)</f>
        <v>https://vimeo.com/190371127</v>
      </c>
      <c r="E42" s="47" t="str">
        <f>VLOOKUP(F42,'Tablica rezultata'!D:L,9,0)</f>
        <v>Zdravko Horvat</v>
      </c>
      <c r="F42" s="44" t="s">
        <v>2530</v>
      </c>
      <c r="G42" s="47">
        <f>VLOOKUP(F42,'Tablica rezultata'!D:I,6,0)</f>
        <v>300</v>
      </c>
      <c r="H42" s="49">
        <f>VLOOKUP(F42,'Tablica rezultata'!D:J,7,0)</f>
        <v>5</v>
      </c>
    </row>
    <row r="43" spans="1:8" ht="15.75">
      <c r="A43" s="46">
        <f>IF((AND(H43=H42,G43=G42)),A42,COUNT($G$27:G43))</f>
        <v>17</v>
      </c>
      <c r="B43" s="47" t="str">
        <f>VLOOKUP(F43,'Tablica rezultata'!D:E,2,FALSE)</f>
        <v>OŠ Fran Koncelak</v>
      </c>
      <c r="C43" s="47" t="str">
        <f>VLOOKUP(F43,'Tablica rezultata'!D:F,3,0)</f>
        <v>Drnje</v>
      </c>
      <c r="D43" s="47" t="str">
        <f>VLOOKUP(F43,'Tablica rezultata'!D:K,8,FALSE)</f>
        <v>https://vimeo.com/190377321</v>
      </c>
      <c r="E43" s="47" t="str">
        <f>VLOOKUP(F43,'Tablica rezultata'!D:L,9,0)</f>
        <v>Vedran Janković</v>
      </c>
      <c r="F43" s="44" t="s">
        <v>1869</v>
      </c>
      <c r="G43" s="47">
        <f>VLOOKUP(F43,'Tablica rezultata'!D:I,6,0)</f>
        <v>290</v>
      </c>
      <c r="H43" s="49">
        <f>VLOOKUP(F43,'Tablica rezultata'!D:J,7,0)</f>
        <v>7</v>
      </c>
    </row>
    <row r="44" spans="1:8" ht="15.75">
      <c r="A44" s="46">
        <f>IF((AND(H44=H43,G44=G43)),A43,COUNT($G$27:G44))</f>
        <v>18</v>
      </c>
      <c r="B44" s="47" t="str">
        <f>VLOOKUP(F44,'Tablica rezultata'!D:E,2,FALSE)</f>
        <v>Inovatorsko društvo Marcel Kiepach</v>
      </c>
      <c r="C44" s="47" t="str">
        <f>VLOOKUP(F44,'Tablica rezultata'!D:F,3,0)</f>
        <v>Križevci</v>
      </c>
      <c r="D44" s="47" t="str">
        <f>VLOOKUP(F44,'Tablica rezultata'!D:K,8,FALSE)</f>
        <v>https://vimeo.com/189508117</v>
      </c>
      <c r="E44" s="47" t="str">
        <f>VLOOKUP(F44,'Tablica rezultata'!D:L,9,0)</f>
        <v>Marijan Ivanović</v>
      </c>
      <c r="F44" s="44" t="s">
        <v>2646</v>
      </c>
      <c r="G44" s="48">
        <f>VLOOKUP(F44,'Tablica rezultata'!D:I,6,0)</f>
        <v>280</v>
      </c>
      <c r="H44" s="49">
        <f>VLOOKUP(F44,'Tablica rezultata'!D:J,7,0)</f>
        <v>5.7</v>
      </c>
    </row>
    <row r="45" spans="1:8" ht="15.75">
      <c r="A45" s="46">
        <f>IF((AND(H45=H44,G45=G44)),A44,COUNT($G$27:G45))</f>
        <v>19</v>
      </c>
      <c r="B45" s="47" t="str">
        <f>VLOOKUP(F45,'Tablica rezultata'!D:E,2,FALSE)</f>
        <v>Udruga za održivi razvoj Hrvatske</v>
      </c>
      <c r="C45" s="47" t="str">
        <f>VLOOKUP(F45,'Tablica rezultata'!D:F,3,0)</f>
        <v>Koprivnica</v>
      </c>
      <c r="D45" s="47" t="str">
        <f>VLOOKUP(F45,'Tablica rezultata'!D:K,8,FALSE)</f>
        <v>https://vimeo.com/190265958</v>
      </c>
      <c r="E45" s="47" t="str">
        <f>VLOOKUP(F45,'Tablica rezultata'!D:L,9,0)</f>
        <v>Tijana Martić</v>
      </c>
      <c r="F45" s="44" t="s">
        <v>1071</v>
      </c>
      <c r="G45" s="47">
        <f>VLOOKUP(F45,'Tablica rezultata'!D:I,6,0)</f>
        <v>280</v>
      </c>
      <c r="H45" s="49">
        <f>VLOOKUP(F45,'Tablica rezultata'!D:J,7,0)</f>
        <v>13</v>
      </c>
    </row>
    <row r="46" spans="1:8" ht="15.75">
      <c r="A46" s="46">
        <f>IF((AND(H46=H45,G46=G45)),A45,COUNT($G$27:G46))</f>
        <v>20</v>
      </c>
      <c r="B46" s="47" t="str">
        <f>VLOOKUP(F46,'Tablica rezultata'!D:E,2,FALSE)</f>
        <v>Inovatorsko društvo Marcel Kiepach</v>
      </c>
      <c r="C46" s="47" t="str">
        <f>VLOOKUP(F46,'Tablica rezultata'!D:F,3,0)</f>
        <v>Križevci</v>
      </c>
      <c r="D46" s="47" t="str">
        <f>VLOOKUP(F46,'Tablica rezultata'!D:K,8,FALSE)</f>
        <v>https://vimeo.com/189508115</v>
      </c>
      <c r="E46" s="47" t="str">
        <f>VLOOKUP(F46,'Tablica rezultata'!D:L,9,0)</f>
        <v>Marijan Ivanović</v>
      </c>
      <c r="F46" s="44" t="s">
        <v>2647</v>
      </c>
      <c r="G46" s="47">
        <f>VLOOKUP(F46,'Tablica rezultata'!D:I,6,0)</f>
        <v>270</v>
      </c>
      <c r="H46" s="49">
        <f>VLOOKUP(F46,'Tablica rezultata'!D:J,7,0)</f>
        <v>5.6</v>
      </c>
    </row>
    <row r="47" spans="1:8" ht="15.75">
      <c r="A47" s="46">
        <f>IF((AND(H47=H46,G47=G46)),A46,COUNT($G$27:G47))</f>
        <v>21</v>
      </c>
      <c r="B47" s="47" t="str">
        <f>VLOOKUP(F47,'Tablica rezultata'!D:E,2,FALSE)</f>
        <v>Inovatorsko društvo Marcel Kiepach</v>
      </c>
      <c r="C47" s="47" t="str">
        <f>VLOOKUP(F47,'Tablica rezultata'!D:F,3,0)</f>
        <v>Križevci</v>
      </c>
      <c r="D47" s="47" t="str">
        <f>VLOOKUP(F47,'Tablica rezultata'!D:K,8,FALSE)</f>
        <v>https://vimeo.com/189508114</v>
      </c>
      <c r="E47" s="47" t="str">
        <f>VLOOKUP(F47,'Tablica rezultata'!D:L,9,0)</f>
        <v>Marijan Ivanović</v>
      </c>
      <c r="F47" s="44" t="s">
        <v>2645</v>
      </c>
      <c r="G47" s="48">
        <f>VLOOKUP(F47,'Tablica rezultata'!D:I,6,0)</f>
        <v>270</v>
      </c>
      <c r="H47" s="49">
        <f>VLOOKUP(F47,'Tablica rezultata'!D:J,7,0)</f>
        <v>6.1</v>
      </c>
    </row>
    <row r="48" spans="1:8" ht="15.75">
      <c r="A48" s="46">
        <f>IF((AND(H48=H47,G48=G47)),A47,COUNT($G$27:G48))</f>
        <v>22</v>
      </c>
      <c r="B48" s="47" t="str">
        <f>VLOOKUP(F48,'Tablica rezultata'!D:E,2,FALSE)</f>
        <v>Inovatorsko društvo Marcel Kiepach</v>
      </c>
      <c r="C48" s="47" t="str">
        <f>VLOOKUP(F48,'Tablica rezultata'!D:F,3,0)</f>
        <v>Križevci</v>
      </c>
      <c r="D48" s="47" t="str">
        <f>VLOOKUP(F48,'Tablica rezultata'!D:K,8,FALSE)</f>
        <v>https://vimeo.com/189508116</v>
      </c>
      <c r="E48" s="47" t="str">
        <f>VLOOKUP(F48,'Tablica rezultata'!D:L,9,0)</f>
        <v>Marijan Ivanović</v>
      </c>
      <c r="F48" s="44" t="s">
        <v>2648</v>
      </c>
      <c r="G48" s="47">
        <f>VLOOKUP(F48,'Tablica rezultata'!D:I,6,0)</f>
        <v>220</v>
      </c>
      <c r="H48" s="49">
        <f>VLOOKUP(F48,'Tablica rezultata'!D:J,7,0)</f>
        <v>6.2</v>
      </c>
    </row>
    <row r="49" spans="1:8" ht="15.75">
      <c r="A49" s="46">
        <f>IF((AND(H49=H48,G49=G48)),A48,COUNT($G$27:G49))</f>
        <v>23</v>
      </c>
      <c r="B49" s="47" t="str">
        <f>VLOOKUP(F49,'Tablica rezultata'!D:E,2,FALSE)</f>
        <v>OŠ Svibovec Toplički</v>
      </c>
      <c r="C49" s="47" t="str">
        <f>VLOOKUP(F49,'Tablica rezultata'!D:F,3,0)</f>
        <v>Svibovec, Varaždinske Toplice</v>
      </c>
      <c r="D49" s="47" t="str">
        <f>VLOOKUP(F49,'Tablica rezultata'!D:K,8,FALSE)</f>
        <v>https://vimeo.com/190286976</v>
      </c>
      <c r="E49" s="47" t="str">
        <f>VLOOKUP(F49,'Tablica rezultata'!D:L,9,0)</f>
        <v>Damir Ivančić</v>
      </c>
      <c r="F49" s="44" t="s">
        <v>2254</v>
      </c>
      <c r="G49" s="47">
        <f>VLOOKUP(F49,'Tablica rezultata'!D:I,6,0)</f>
        <v>180</v>
      </c>
      <c r="H49" s="49">
        <f>VLOOKUP(F49,'Tablica rezultata'!D:J,7,0)</f>
        <v>10</v>
      </c>
    </row>
  </sheetData>
  <sortState ref="A27:H49">
    <sortCondition descending="1" ref="G27:G49"/>
    <sortCondition ref="H27:H49"/>
  </sortState>
  <mergeCells count="1">
    <mergeCell ref="B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Tablica rezultata</vt:lpstr>
      <vt:lpstr>Bjelovar</vt:lpstr>
      <vt:lpstr>Čakovec</vt:lpstr>
      <vt:lpstr>Dugo Selo</vt:lpstr>
      <vt:lpstr>Đakovo</vt:lpstr>
      <vt:lpstr>Istra 1</vt:lpstr>
      <vt:lpstr>Istra 2</vt:lpstr>
      <vt:lpstr>Karlovac</vt:lpstr>
      <vt:lpstr>Koprivnica</vt:lpstr>
      <vt:lpstr>Krk</vt:lpstr>
      <vt:lpstr>Metković</vt:lpstr>
      <vt:lpstr>Osijek</vt:lpstr>
      <vt:lpstr>Popovača</vt:lpstr>
      <vt:lpstr>Požega</vt:lpstr>
      <vt:lpstr>Rijeka 1</vt:lpstr>
      <vt:lpstr>Rijeka 2</vt:lpstr>
      <vt:lpstr>Sisak</vt:lpstr>
      <vt:lpstr>Slavonski Brod</vt:lpstr>
      <vt:lpstr>Split 1</vt:lpstr>
      <vt:lpstr>Split 2</vt:lpstr>
      <vt:lpstr>Šibenik</vt:lpstr>
      <vt:lpstr>Valpovo</vt:lpstr>
      <vt:lpstr>Velika Gorica</vt:lpstr>
      <vt:lpstr>Vinkovci</vt:lpstr>
      <vt:lpstr>Vukovar</vt:lpstr>
      <vt:lpstr>Zadar</vt:lpstr>
      <vt:lpstr>Zagorje 1</vt:lpstr>
      <vt:lpstr>Zagorje 2</vt:lpstr>
      <vt:lpstr>Zagreb 1</vt:lpstr>
      <vt:lpstr>Zagreb 2</vt:lpstr>
      <vt:lpstr>Zagreb 3</vt:lpstr>
      <vt:lpstr>Zagreb 4</vt:lpstr>
      <vt:lpstr>Zaprešić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2016-11-15T11:34:13Z</dcterms:modified>
</cp:coreProperties>
</file>